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55" windowWidth="14610" windowHeight="5715" tabRatio="945" activeTab="0"/>
  </bookViews>
  <sheets>
    <sheet name="TURİZM RAKAMLARI " sheetId="1" r:id="rId1"/>
    <sheet name="GİRİŞ SAYILARI" sheetId="2" r:id="rId2"/>
    <sheet name="GECELEME SAYILARI" sheetId="3" r:id="rId3"/>
    <sheet name="OCAK22" sheetId="4" r:id="rId4"/>
    <sheet name="ŞUBAT22" sheetId="5" r:id="rId5"/>
    <sheet name="MART22" sheetId="6" r:id="rId6"/>
    <sheet name="NİSAN22" sheetId="7" r:id="rId7"/>
    <sheet name="MAYIS22" sheetId="8" r:id="rId8"/>
    <sheet name="HAZİRAN22" sheetId="9" r:id="rId9"/>
    <sheet name="TEMMUZ22" sheetId="10" r:id="rId10"/>
    <sheet name="AĞUSTOS22" sheetId="11" r:id="rId11"/>
    <sheet name="EYLÜL22" sheetId="12" r:id="rId12"/>
    <sheet name="EKİM22" sheetId="13" r:id="rId13"/>
    <sheet name="KASIM22" sheetId="14" r:id="rId14"/>
    <sheet name="ARALIK22" sheetId="15" r:id="rId15"/>
    <sheet name="ENÇOK GELEN MİLLİYET SIRALAMASI" sheetId="16" r:id="rId16"/>
  </sheets>
  <definedNames>
    <definedName name="_xlnm.Print_Area" localSheetId="15">'ENÇOK GELEN MİLLİYET SIRALAMASI'!$AK$1:$AS$103</definedName>
    <definedName name="_xlnm.Print_Area" localSheetId="2">'GECELEME SAYILARI'!$A$1:$P$39</definedName>
    <definedName name="_xlnm.Print_Area" localSheetId="1">'GİRİŞ SAYILARI'!$A$1:$AB$44</definedName>
    <definedName name="_xlnm.Print_Area" localSheetId="0">'TURİZM RAKAMLARI '!$A$1:$BT$33</definedName>
  </definedNames>
  <calcPr fullCalcOnLoad="1"/>
</workbook>
</file>

<file path=xl/sharedStrings.xml><?xml version="1.0" encoding="utf-8"?>
<sst xmlns="http://schemas.openxmlformats.org/spreadsheetml/2006/main" count="6634" uniqueCount="510">
  <si>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</si>
  <si>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</si>
  <si>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</si>
  <si>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</si>
  <si>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</si>
  <si>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</si>
  <si>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</si>
  <si>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</si>
  <si>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</si>
  <si>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</si>
  <si>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</si>
  <si>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</si>
  <si>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</si>
  <si>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</si>
  <si>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</si>
  <si>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</si>
  <si>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</si>
  <si>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</si>
  <si>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</si>
  <si>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</si>
  <si>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</si>
  <si>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</si>
  <si>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</si>
  <si>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</si>
  <si>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</si>
  <si>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</si>
  <si>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</si>
  <si>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</si>
  <si>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</si>
  <si>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</si>
  <si>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</si>
  <si>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</si>
  <si>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</si>
  <si>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</si>
  <si>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</si>
  <si>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</si>
  <si>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</si>
  <si>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</si>
  <si>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</si>
  <si>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</si>
  <si>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</si>
  <si>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</si>
  <si>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</si>
  <si>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</si>
  <si>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</si>
  <si>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</si>
  <si>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</si>
  <si>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</si>
  <si>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</si>
  <si>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</si>
  <si>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</si>
  <si>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</si>
  <si>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</si>
  <si>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</si>
  <si>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</si>
  <si>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</si>
  <si>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</si>
  <si>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</si>
  <si>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</si>
  <si>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</si>
  <si>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</si>
  <si>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</si>
  <si>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</si>
  <si>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</si>
  <si>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</si>
  <si>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</si>
  <si>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</si>
  <si>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</si>
  <si>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</si>
  <si>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</si>
  <si>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</si>
  <si>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</si>
  <si>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</si>
  <si>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</si>
  <si>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</si>
  <si>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</si>
  <si>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</si>
  <si>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</si>
  <si>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</si>
  <si>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</si>
  <si>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</si>
  <si>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</si>
  <si>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</si>
  <si>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</si>
  <si>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</si>
  <si>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</si>
  <si>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</si>
  <si>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</si>
  <si>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</si>
  <si>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</si>
  <si>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</si>
  <si>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</si>
  <si>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</si>
  <si>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</si>
  <si>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</si>
  <si>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</si>
  <si>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</si>
  <si>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</si>
  <si>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</si>
  <si>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</si>
  <si>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</si>
  <si>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</si>
  <si>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</si>
  <si>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</si>
  <si>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</si>
  <si>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</si>
  <si>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</si>
  <si>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</si>
  <si>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</si>
  <si>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</si>
  <si>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</si>
  <si>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</si>
  <si>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</si>
  <si>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</si>
  <si>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</si>
  <si>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</si>
  <si>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</si>
  <si>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</si>
  <si>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</si>
  <si>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</si>
  <si>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</si>
  <si>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</si>
  <si>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</si>
  <si>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</si>
  <si>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</si>
  <si>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</si>
  <si>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</si>
  <si>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</si>
  <si>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</si>
  <si>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</si>
  <si>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</si>
  <si>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</si>
  <si>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</si>
  <si>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</si>
  <si>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</si>
  <si>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</si>
  <si>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</si>
  <si>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</si>
  <si>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</si>
  <si>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</si>
  <si>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</si>
  <si>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</si>
  <si>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</si>
  <si>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</si>
  <si>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</si>
  <si>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</si>
  <si>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</si>
  <si>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</si>
  <si>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</si>
  <si>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</si>
  <si>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</si>
  <si>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</si>
  <si>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</si>
  <si>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</si>
  <si>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</si>
  <si>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</si>
  <si>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</si>
  <si>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</si>
  <si>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</si>
  <si>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</si>
  <si>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</si>
  <si>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</si>
  <si>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</si>
  <si>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</si>
  <si>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</si>
  <si>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</si>
  <si>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</si>
  <si>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</si>
  <si>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</si>
  <si>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</si>
  <si>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</si>
  <si>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</si>
  <si>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</si>
  <si>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</si>
  <si>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</si>
  <si>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</si>
  <si>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</si>
  <si>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</si>
  <si>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</si>
  <si>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</si>
  <si>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</si>
  <si>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</si>
  <si>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</si>
  <si>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</si>
  <si>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</si>
  <si>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</si>
  <si>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</si>
  <si>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</si>
  <si>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</si>
  <si>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</si>
  <si>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</si>
  <si>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</si>
  <si>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</si>
  <si>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</si>
  <si>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</si>
  <si>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</si>
  <si>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</si>
  <si>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</si>
  <si>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</si>
  <si>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</si>
  <si>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</si>
  <si>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</si>
  <si>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</si>
  <si>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</si>
  <si>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</si>
  <si>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</si>
  <si>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</si>
  <si>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</si>
  <si>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</si>
  <si>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</si>
  <si>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</si>
  <si>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</si>
  <si>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</si>
  <si>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</si>
  <si>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</si>
  <si>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2022 YILI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</si>
  <si>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</si>
  <si>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</si>
  <si>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</si>
  <si>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</si>
  <si>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</si>
  <si>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</si>
  <si>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</si>
  <si>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</si>
  <si>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</si>
  <si>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</si>
  <si>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</si>
  <si>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</si>
  <si>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</si>
  <si>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</si>
  <si>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</si>
  <si>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</si>
  <si>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</si>
  <si>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</si>
  <si>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</si>
  <si>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</si>
  <si>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</si>
  <si>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</si>
  <si>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</si>
  <si>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</si>
  <si>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</si>
  <si>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</si>
  <si>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</si>
  <si>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</si>
  <si>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</si>
  <si>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</si>
  <si>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</si>
  <si>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</si>
  <si>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</si>
  <si>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</si>
  <si>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</si>
  <si>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</si>
  <si>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</si>
  <si>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</si>
  <si>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</si>
  <si>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</si>
  <si>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</si>
  <si>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</si>
  <si>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</si>
  <si>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</si>
  <si>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</si>
  <si>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</si>
  <si>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</si>
  <si>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</si>
  <si>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</si>
  <si>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</si>
  <si>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</si>
  <si>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</si>
  <si>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</si>
  <si>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</si>
  <si>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</si>
  <si>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</si>
  <si>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</si>
  <si>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</si>
  <si>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</si>
  <si>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</si>
  <si>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</si>
  <si>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</si>
  <si>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</si>
  <si>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</si>
  <si>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</si>
  <si>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</si>
  <si>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</si>
  <si>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</si>
  <si>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</si>
  <si>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</si>
  <si>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</si>
  <si>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</si>
  <si>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</si>
  <si>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</si>
  <si>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</si>
  <si>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</si>
  <si>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</si>
  <si>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</si>
  <si>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</si>
  <si>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</si>
  <si>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</si>
  <si>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</si>
  <si>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</si>
  <si>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</si>
  <si>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</si>
  <si>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</si>
  <si>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</si>
  <si>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</si>
  <si>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</si>
  <si>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</si>
  <si>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</si>
  <si>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</si>
  <si>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</si>
  <si>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</si>
  <si>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</si>
  <si>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</si>
  <si>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</si>
  <si>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</si>
  <si>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</si>
  <si>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</si>
  <si>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</si>
  <si>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</si>
  <si>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</si>
  <si>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</si>
  <si>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</si>
  <si>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</si>
  <si>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</si>
  <si>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</si>
  <si>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</si>
  <si>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</si>
  <si>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</si>
  <si>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</si>
  <si>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</si>
  <si>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</si>
  <si>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</si>
  <si>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</si>
  <si>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</si>
  <si>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</si>
  <si>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</si>
  <si>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</si>
  <si>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</si>
  <si>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</si>
  <si>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</si>
  <si>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</si>
  <si>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</si>
  <si>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</si>
  <si>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</si>
  <si>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</si>
  <si>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</si>
  <si>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</si>
  <si>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</si>
  <si>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</si>
  <si>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</si>
  <si>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</si>
  <si>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</si>
  <si>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</si>
  <si>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</si>
  <si>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</si>
  <si>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</si>
  <si>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</si>
  <si>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</si>
  <si>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</si>
  <si>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</si>
  <si>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</si>
  <si>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</si>
  <si>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</si>
  <si>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</si>
  <si>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</si>
  <si>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</si>
  <si>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</si>
  <si>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</si>
  <si>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</si>
  <si>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</si>
  <si>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</si>
  <si>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</si>
  <si>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</si>
  <si>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</si>
  <si>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</si>
  <si>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</si>
  <si>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</si>
  <si>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</si>
  <si>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</si>
  <si>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</si>
  <si>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</si>
  <si>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</si>
  <si>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</si>
  <si>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</si>
  <si>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</si>
  <si>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</si>
  <si>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</si>
  <si>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</si>
  <si>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</si>
  <si>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</si>
  <si>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</si>
  <si>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</si>
  <si>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</si>
  <si>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</si>
  <si>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</si>
  <si>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</si>
  <si>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</si>
  <si>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</si>
  <si>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</si>
  <si>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</si>
  <si>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</si>
  <si>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</si>
  <si>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</si>
  <si>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</si>
  <si>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</si>
  <si>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</si>
  <si>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</si>
  <si>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</si>
  <si>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</si>
  <si>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</si>
  <si>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</si>
  <si>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</si>
  <si>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</si>
  <si>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</si>
  <si>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</si>
  <si>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</si>
  <si>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</si>
  <si>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</si>
  <si>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</si>
  <si>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</si>
  <si>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</si>
  <si>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</si>
  <si>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</si>
  <si>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</si>
  <si>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</si>
  <si>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</si>
  <si>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</si>
  <si>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</si>
  <si>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</si>
  <si>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</si>
  <si>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</si>
  <si>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</si>
  <si>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</si>
  <si>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</si>
  <si>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</si>
  <si>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</si>
  <si>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</si>
  <si>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</si>
  <si>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</si>
  <si>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</si>
  <si>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</si>
  <si>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</si>
  <si>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</si>
  <si>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</si>
  <si>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</si>
  <si>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</si>
  <si>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</si>
  <si>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</si>
  <si>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</si>
  <si>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</si>
  <si>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</si>
  <si>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</si>
  <si>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</si>
  <si>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</si>
  <si>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</si>
  <si>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</si>
  <si>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</si>
  <si>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</si>
  <si>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</si>
  <si>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</si>
  <si>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</si>
  <si>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</si>
  <si>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</si>
  <si>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</si>
  <si>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</si>
  <si>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</si>
  <si>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</si>
  <si>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</si>
  <si>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</si>
  <si>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</si>
  <si>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</si>
  <si>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</si>
  <si>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</si>
  <si>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</si>
  <si>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</si>
  <si>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</si>
  <si>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</si>
  <si>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</si>
  <si>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</si>
  <si>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</si>
  <si>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</si>
  <si>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</si>
  <si>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</si>
  <si>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</si>
  <si>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</si>
  <si>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</si>
  <si>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</si>
  <si>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</si>
  <si>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</si>
  <si>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</si>
  <si>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</si>
  <si>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</si>
  <si>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</si>
  <si>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</si>
  <si>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</si>
  <si>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</si>
  <si>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</si>
  <si>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</si>
  <si>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</si>
  <si>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</si>
  <si>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</si>
  <si>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</si>
  <si>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</si>
  <si>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</si>
  <si>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</si>
  <si>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</si>
  <si>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</si>
  <si>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2007-2022 YILLARI ARASI ŞANLIURFA İLİ GECELEME SAYILARI</t>
  </si>
  <si>
    <r>
      <t>2022 Mart</t>
    </r>
    <r>
      <rPr>
        <i/>
        <sz val="12"/>
        <rFont val="Times New Roman"/>
        <family val="1"/>
      </rPr>
      <t xml:space="preserve"> Ayı İtibariyle</t>
    </r>
  </si>
  <si>
    <t xml:space="preserve">    (I) Hasbahan Otel (Merkez- 3*lı), (II) Urmak Tower Hotel(Merkez-3*lı), (III) Asilhan Otel (Merkez- 3*lı) 
(IV)Babil Antique Hotel (Merkez Özel Konaklama Tesisi), (V)MMC Çelebi Otel (Hilvan-3***lı), (VI)Kançul Hotel (Merkez-3*lı)</t>
  </si>
  <si>
    <t>Güncelleme tarihi: 20.04.2022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</si>
</sst>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0" fillId="34" borderId="41" xfId="0" applyFont="1" applyFill="1" applyBorder="1" applyAlignment="1">
      <alignment/>
    </xf>
    <xf numFmtId="3" fontId="71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1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75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75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0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27" fillId="0" borderId="84" xfId="0" applyFont="1" applyBorder="1" applyAlignment="1">
      <alignment wrapText="1"/>
    </xf>
    <xf numFmtId="0" fontId="7" fillId="0" borderId="8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7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8" xfId="0" applyFont="1" applyBorder="1" applyAlignment="1">
      <alignment/>
    </xf>
    <xf numFmtId="0" fontId="15" fillId="0" borderId="83" xfId="0" applyFont="1" applyBorder="1" applyAlignment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90" xfId="0" applyNumberFormat="1" applyFont="1" applyBorder="1" applyAlignment="1">
      <alignment vertical="center"/>
    </xf>
    <xf numFmtId="3" fontId="4" fillId="0" borderId="91" xfId="0" applyNumberFormat="1" applyFont="1" applyBorder="1" applyAlignment="1">
      <alignment vertical="center"/>
    </xf>
    <xf numFmtId="3" fontId="4" fillId="35" borderId="89" xfId="0" applyNumberFormat="1" applyFont="1" applyFill="1" applyBorder="1" applyAlignment="1">
      <alignment vertical="center"/>
    </xf>
    <xf numFmtId="3" fontId="4" fillId="0" borderId="92" xfId="0" applyNumberFormat="1" applyFont="1" applyBorder="1" applyAlignment="1">
      <alignment vertical="center"/>
    </xf>
    <xf numFmtId="0" fontId="28" fillId="0" borderId="93" xfId="0" applyFont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5" xfId="0" applyNumberFormat="1" applyFont="1" applyBorder="1" applyAlignment="1">
      <alignment vertical="center"/>
    </xf>
    <xf numFmtId="3" fontId="4" fillId="35" borderId="95" xfId="0" applyNumberFormat="1" applyFont="1" applyFill="1" applyBorder="1" applyAlignment="1">
      <alignment vertical="center"/>
    </xf>
    <xf numFmtId="3" fontId="4" fillId="0" borderId="96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4" fillId="34" borderId="8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0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97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0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75" fillId="35" borderId="80" xfId="0" applyFont="1" applyFill="1" applyBorder="1" applyAlignment="1">
      <alignment/>
    </xf>
    <xf numFmtId="0" fontId="4" fillId="35" borderId="86" xfId="0" applyFont="1" applyFill="1" applyBorder="1" applyAlignment="1">
      <alignment horizontal="left"/>
    </xf>
    <xf numFmtId="0" fontId="4" fillId="34" borderId="98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84" xfId="0" applyFont="1" applyBorder="1" applyAlignment="1">
      <alignment vertical="center" wrapText="1"/>
    </xf>
    <xf numFmtId="20" fontId="4" fillId="0" borderId="76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9" xfId="0" applyNumberFormat="1" applyFont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3" fontId="3" fillId="0" borderId="100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3" fontId="3" fillId="33" borderId="53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3" fontId="4" fillId="0" borderId="102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98" xfId="0" applyNumberFormat="1" applyFont="1" applyFill="1" applyBorder="1" applyAlignment="1">
      <alignment/>
    </xf>
    <xf numFmtId="0" fontId="0" fillId="0" borderId="94" xfId="0" applyFont="1" applyBorder="1" applyAlignment="1">
      <alignment/>
    </xf>
    <xf numFmtId="0" fontId="0" fillId="0" borderId="94" xfId="0" applyFont="1" applyFill="1" applyBorder="1" applyAlignment="1">
      <alignment/>
    </xf>
    <xf numFmtId="3" fontId="0" fillId="0" borderId="94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35" borderId="22" xfId="0" applyNumberFormat="1" applyFont="1" applyFill="1" applyBorder="1" applyAlignment="1" quotePrefix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89" xfId="0" applyNumberFormat="1" applyFont="1" applyBorder="1" applyAlignment="1">
      <alignment vertical="center"/>
    </xf>
    <xf numFmtId="0" fontId="3" fillId="0" borderId="90" xfId="0" applyNumberFormat="1" applyFont="1" applyBorder="1" applyAlignment="1">
      <alignment vertical="center"/>
    </xf>
    <xf numFmtId="0" fontId="3" fillId="0" borderId="91" xfId="0" applyNumberFormat="1" applyFont="1" applyBorder="1" applyAlignment="1">
      <alignment vertical="center"/>
    </xf>
    <xf numFmtId="0" fontId="3" fillId="35" borderId="89" xfId="0" applyNumberFormat="1" applyFont="1" applyFill="1" applyBorder="1" applyAlignment="1">
      <alignment vertical="center"/>
    </xf>
    <xf numFmtId="0" fontId="3" fillId="0" borderId="92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3" fontId="3" fillId="34" borderId="103" xfId="0" applyNumberFormat="1" applyFont="1" applyFill="1" applyBorder="1" applyAlignment="1">
      <alignment horizontal="center"/>
    </xf>
    <xf numFmtId="0" fontId="3" fillId="34" borderId="104" xfId="0" applyFont="1" applyFill="1" applyBorder="1" applyAlignment="1">
      <alignment horizontal="center"/>
    </xf>
    <xf numFmtId="0" fontId="3" fillId="34" borderId="105" xfId="0" applyFont="1" applyFill="1" applyBorder="1" applyAlignment="1">
      <alignment horizontal="center"/>
    </xf>
    <xf numFmtId="0" fontId="3" fillId="34" borderId="106" xfId="0" applyFont="1" applyFill="1" applyBorder="1" applyAlignment="1">
      <alignment horizontal="center"/>
    </xf>
    <xf numFmtId="0" fontId="3" fillId="34" borderId="107" xfId="0" applyFont="1" applyFill="1" applyBorder="1" applyAlignment="1">
      <alignment horizontal="center"/>
    </xf>
    <xf numFmtId="0" fontId="3" fillId="34" borderId="108" xfId="0" applyFont="1" applyFill="1" applyBorder="1" applyAlignment="1">
      <alignment horizontal="center"/>
    </xf>
    <xf numFmtId="3" fontId="3" fillId="34" borderId="106" xfId="0" applyNumberFormat="1" applyFont="1" applyFill="1" applyBorder="1" applyAlignment="1">
      <alignment horizontal="center"/>
    </xf>
    <xf numFmtId="3" fontId="3" fillId="0" borderId="103" xfId="0" applyNumberFormat="1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9" fillId="33" borderId="109" xfId="0" applyFont="1" applyFill="1" applyBorder="1" applyAlignment="1">
      <alignment horizontal="center"/>
    </xf>
    <xf numFmtId="0" fontId="9" fillId="33" borderId="110" xfId="0" applyFont="1" applyFill="1" applyBorder="1" applyAlignment="1">
      <alignment horizontal="center"/>
    </xf>
    <xf numFmtId="0" fontId="17" fillId="0" borderId="111" xfId="0" applyFont="1" applyBorder="1" applyAlignment="1">
      <alignment horizontal="center" wrapText="1"/>
    </xf>
    <xf numFmtId="0" fontId="17" fillId="0" borderId="112" xfId="0" applyFont="1" applyBorder="1" applyAlignment="1">
      <alignment horizontal="center" wrapText="1"/>
    </xf>
    <xf numFmtId="0" fontId="17" fillId="0" borderId="113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3" fillId="0" borderId="94" xfId="0" applyFont="1" applyBorder="1" applyAlignment="1">
      <alignment horizontal="center"/>
    </xf>
    <xf numFmtId="0" fontId="6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20" xfId="0" applyFont="1" applyFill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top" wrapText="1"/>
    </xf>
    <xf numFmtId="0" fontId="9" fillId="0" borderId="125" xfId="0" applyFont="1" applyBorder="1" applyAlignment="1">
      <alignment horizontal="center" vertical="top" wrapText="1"/>
    </xf>
    <xf numFmtId="0" fontId="9" fillId="0" borderId="126" xfId="0" applyFont="1" applyBorder="1" applyAlignment="1">
      <alignment horizontal="center" vertical="top" wrapText="1"/>
    </xf>
    <xf numFmtId="0" fontId="9" fillId="36" borderId="94" xfId="0" applyFont="1" applyFill="1" applyBorder="1" applyAlignment="1">
      <alignment horizontal="center" vertical="center" wrapText="1"/>
    </xf>
    <xf numFmtId="0" fontId="16" fillId="0" borderId="132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36" borderId="134" xfId="0" applyFont="1" applyFill="1" applyBorder="1" applyAlignment="1">
      <alignment horizontal="center" vertical="center"/>
    </xf>
    <xf numFmtId="0" fontId="16" fillId="36" borderId="135" xfId="0" applyFont="1" applyFill="1" applyBorder="1" applyAlignment="1">
      <alignment horizontal="center" vertical="center"/>
    </xf>
    <xf numFmtId="0" fontId="16" fillId="36" borderId="136" xfId="0" applyFont="1" applyFill="1" applyBorder="1" applyAlignment="1">
      <alignment horizontal="center" vertical="center"/>
    </xf>
    <xf numFmtId="0" fontId="17" fillId="38" borderId="132" xfId="0" applyFont="1" applyFill="1" applyBorder="1" applyAlignment="1">
      <alignment horizontal="center" vertical="top"/>
    </xf>
    <xf numFmtId="0" fontId="17" fillId="38" borderId="128" xfId="0" applyFont="1" applyFill="1" applyBorder="1" applyAlignment="1">
      <alignment horizontal="center" vertical="top"/>
    </xf>
    <xf numFmtId="0" fontId="17" fillId="38" borderId="133" xfId="0" applyFont="1" applyFill="1" applyBorder="1" applyAlignment="1">
      <alignment horizontal="center" vertical="top"/>
    </xf>
    <xf numFmtId="0" fontId="17" fillId="0" borderId="132" xfId="0" applyFont="1" applyBorder="1" applyAlignment="1">
      <alignment horizontal="center" vertical="top"/>
    </xf>
    <xf numFmtId="0" fontId="17" fillId="0" borderId="128" xfId="0" applyFont="1" applyBorder="1" applyAlignment="1">
      <alignment horizontal="center" vertical="top"/>
    </xf>
    <xf numFmtId="0" fontId="16" fillId="38" borderId="128" xfId="0" applyFont="1" applyFill="1" applyBorder="1" applyAlignment="1">
      <alignment horizontal="center" vertical="top"/>
    </xf>
    <xf numFmtId="0" fontId="16" fillId="38" borderId="133" xfId="0" applyFont="1" applyFill="1" applyBorder="1" applyAlignment="1">
      <alignment horizontal="center" vertical="top"/>
    </xf>
    <xf numFmtId="0" fontId="17" fillId="38" borderId="129" xfId="0" applyFont="1" applyFill="1" applyBorder="1" applyAlignment="1">
      <alignment horizontal="center" vertical="top"/>
    </xf>
    <xf numFmtId="0" fontId="17" fillId="36" borderId="127" xfId="0" applyFont="1" applyFill="1" applyBorder="1" applyAlignment="1">
      <alignment horizontal="center" vertical="top"/>
    </xf>
    <xf numFmtId="0" fontId="17" fillId="36" borderId="128" xfId="0" applyFont="1" applyFill="1" applyBorder="1" applyAlignment="1">
      <alignment horizontal="center" vertical="top"/>
    </xf>
    <xf numFmtId="0" fontId="17" fillId="34" borderId="128" xfId="0" applyFont="1" applyFill="1" applyBorder="1" applyAlignment="1">
      <alignment horizontal="center" vertical="top"/>
    </xf>
    <xf numFmtId="0" fontId="17" fillId="34" borderId="129" xfId="0" applyFont="1" applyFill="1" applyBorder="1" applyAlignment="1">
      <alignment horizontal="center" vertical="top"/>
    </xf>
    <xf numFmtId="0" fontId="17" fillId="0" borderId="127" xfId="0" applyFont="1" applyBorder="1" applyAlignment="1">
      <alignment horizontal="left" vertical="center"/>
    </xf>
    <xf numFmtId="0" fontId="17" fillId="0" borderId="128" xfId="0" applyFont="1" applyBorder="1" applyAlignment="1">
      <alignment horizontal="left" vertical="center"/>
    </xf>
    <xf numFmtId="0" fontId="17" fillId="0" borderId="129" xfId="0" applyFont="1" applyBorder="1" applyAlignment="1">
      <alignment horizontal="left" vertical="center"/>
    </xf>
    <xf numFmtId="0" fontId="8" fillId="38" borderId="137" xfId="0" applyFont="1" applyFill="1" applyBorder="1" applyAlignment="1">
      <alignment horizontal="right" vertical="center" wrapText="1"/>
    </xf>
    <xf numFmtId="0" fontId="8" fillId="38" borderId="138" xfId="0" applyFont="1" applyFill="1" applyBorder="1" applyAlignment="1">
      <alignment horizontal="right" vertical="center" wrapText="1"/>
    </xf>
    <xf numFmtId="0" fontId="8" fillId="38" borderId="139" xfId="0" applyFont="1" applyFill="1" applyBorder="1" applyAlignment="1">
      <alignment horizontal="right" vertical="center" wrapText="1"/>
    </xf>
    <xf numFmtId="0" fontId="8" fillId="38" borderId="129" xfId="0" applyFont="1" applyFill="1" applyBorder="1" applyAlignment="1">
      <alignment horizontal="right" vertical="center" wrapText="1"/>
    </xf>
    <xf numFmtId="0" fontId="22" fillId="38" borderId="129" xfId="0" applyFont="1" applyFill="1" applyBorder="1" applyAlignment="1">
      <alignment horizontal="right" vertical="center"/>
    </xf>
    <xf numFmtId="0" fontId="22" fillId="38" borderId="138" xfId="0" applyFont="1" applyFill="1" applyBorder="1" applyAlignment="1">
      <alignment horizontal="right" vertical="center"/>
    </xf>
    <xf numFmtId="0" fontId="22" fillId="38" borderId="140" xfId="0" applyFont="1" applyFill="1" applyBorder="1" applyAlignment="1">
      <alignment horizontal="right" vertical="center"/>
    </xf>
    <xf numFmtId="0" fontId="8" fillId="0" borderId="132" xfId="0" applyFont="1" applyBorder="1" applyAlignment="1">
      <alignment horizontal="right" vertical="center" wrapText="1"/>
    </xf>
    <xf numFmtId="0" fontId="8" fillId="0" borderId="128" xfId="0" applyFont="1" applyBorder="1" applyAlignment="1">
      <alignment horizontal="right" vertical="center" wrapText="1"/>
    </xf>
    <xf numFmtId="0" fontId="22" fillId="38" borderId="128" xfId="0" applyFont="1" applyFill="1" applyBorder="1" applyAlignment="1">
      <alignment horizontal="right" vertical="center"/>
    </xf>
    <xf numFmtId="0" fontId="22" fillId="38" borderId="133" xfId="0" applyFont="1" applyFill="1" applyBorder="1" applyAlignment="1">
      <alignment horizontal="right" vertical="center"/>
    </xf>
    <xf numFmtId="0" fontId="8" fillId="38" borderId="132" xfId="0" applyFont="1" applyFill="1" applyBorder="1" applyAlignment="1">
      <alignment horizontal="center" vertical="center" wrapText="1"/>
    </xf>
    <xf numFmtId="0" fontId="8" fillId="38" borderId="128" xfId="0" applyFont="1" applyFill="1" applyBorder="1" applyAlignment="1">
      <alignment horizontal="center" vertical="center" wrapText="1"/>
    </xf>
    <xf numFmtId="0" fontId="22" fillId="38" borderId="128" xfId="0" applyFont="1" applyFill="1" applyBorder="1" applyAlignment="1">
      <alignment horizontal="center" vertical="center"/>
    </xf>
    <xf numFmtId="0" fontId="22" fillId="38" borderId="133" xfId="0" applyFont="1" applyFill="1" applyBorder="1" applyAlignment="1">
      <alignment horizontal="center" vertical="center"/>
    </xf>
    <xf numFmtId="0" fontId="8" fillId="38" borderId="132" xfId="0" applyFont="1" applyFill="1" applyBorder="1" applyAlignment="1">
      <alignment horizontal="right" vertical="center" wrapText="1"/>
    </xf>
    <xf numFmtId="0" fontId="8" fillId="38" borderId="128" xfId="0" applyFont="1" applyFill="1" applyBorder="1" applyAlignment="1">
      <alignment horizontal="right" vertical="center" wrapText="1"/>
    </xf>
    <xf numFmtId="3" fontId="8" fillId="36" borderId="127" xfId="0" applyNumberFormat="1" applyFont="1" applyFill="1" applyBorder="1" applyAlignment="1">
      <alignment horizontal="right" vertical="center" wrapText="1"/>
    </xf>
    <xf numFmtId="3" fontId="8" fillId="36" borderId="128" xfId="0" applyNumberFormat="1" applyFont="1" applyFill="1" applyBorder="1" applyAlignment="1">
      <alignment horizontal="right" vertical="center" wrapText="1"/>
    </xf>
    <xf numFmtId="3" fontId="22" fillId="34" borderId="128" xfId="0" applyNumberFormat="1" applyFont="1" applyFill="1" applyBorder="1" applyAlignment="1">
      <alignment horizontal="right" vertical="center"/>
    </xf>
    <xf numFmtId="3" fontId="22" fillId="34" borderId="129" xfId="0" applyNumberFormat="1" applyFont="1" applyFill="1" applyBorder="1" applyAlignment="1">
      <alignment horizontal="right" vertical="center"/>
    </xf>
    <xf numFmtId="3" fontId="22" fillId="38" borderId="128" xfId="0" applyNumberFormat="1" applyFont="1" applyFill="1" applyBorder="1" applyAlignment="1">
      <alignment horizontal="right" vertical="center"/>
    </xf>
    <xf numFmtId="3" fontId="22" fillId="38" borderId="133" xfId="0" applyNumberFormat="1" applyFont="1" applyFill="1" applyBorder="1" applyAlignment="1">
      <alignment horizontal="right" vertical="center"/>
    </xf>
    <xf numFmtId="3" fontId="23" fillId="38" borderId="128" xfId="0" applyNumberFormat="1" applyFont="1" applyFill="1" applyBorder="1" applyAlignment="1">
      <alignment horizontal="right" vertical="center"/>
    </xf>
    <xf numFmtId="3" fontId="23" fillId="38" borderId="133" xfId="0" applyNumberFormat="1" applyFont="1" applyFill="1" applyBorder="1" applyAlignment="1">
      <alignment horizontal="right" vertical="center"/>
    </xf>
    <xf numFmtId="3" fontId="22" fillId="38" borderId="128" xfId="0" applyNumberFormat="1" applyFont="1" applyFill="1" applyBorder="1" applyAlignment="1">
      <alignment horizontal="center" vertical="center"/>
    </xf>
    <xf numFmtId="3" fontId="22" fillId="38" borderId="133" xfId="0" applyNumberFormat="1" applyFont="1" applyFill="1" applyBorder="1" applyAlignment="1">
      <alignment horizontal="center" vertical="center"/>
    </xf>
    <xf numFmtId="0" fontId="8" fillId="38" borderId="141" xfId="0" applyFont="1" applyFill="1" applyBorder="1" applyAlignment="1">
      <alignment horizontal="right" vertical="center" wrapText="1"/>
    </xf>
    <xf numFmtId="0" fontId="8" fillId="38" borderId="142" xfId="0" applyFont="1" applyFill="1" applyBorder="1" applyAlignment="1">
      <alignment horizontal="right" vertical="center" wrapText="1"/>
    </xf>
    <xf numFmtId="3" fontId="22" fillId="38" borderId="142" xfId="0" applyNumberFormat="1" applyFont="1" applyFill="1" applyBorder="1" applyAlignment="1">
      <alignment horizontal="center" vertical="center"/>
    </xf>
    <xf numFmtId="3" fontId="22" fillId="38" borderId="143" xfId="0" applyNumberFormat="1" applyFont="1" applyFill="1" applyBorder="1" applyAlignment="1">
      <alignment horizontal="center" vertical="center"/>
    </xf>
    <xf numFmtId="0" fontId="17" fillId="0" borderId="144" xfId="0" applyFont="1" applyBorder="1" applyAlignment="1">
      <alignment horizontal="left" vertical="center"/>
    </xf>
    <xf numFmtId="0" fontId="17" fillId="0" borderId="142" xfId="0" applyFont="1" applyBorder="1" applyAlignment="1">
      <alignment horizontal="left" vertical="center"/>
    </xf>
    <xf numFmtId="0" fontId="17" fillId="0" borderId="145" xfId="0" applyFont="1" applyBorder="1" applyAlignment="1">
      <alignment horizontal="left" vertical="center"/>
    </xf>
    <xf numFmtId="3" fontId="8" fillId="38" borderId="141" xfId="0" applyNumberFormat="1" applyFont="1" applyFill="1" applyBorder="1" applyAlignment="1">
      <alignment horizontal="right" vertical="center" wrapText="1"/>
    </xf>
    <xf numFmtId="3" fontId="22" fillId="38" borderId="142" xfId="0" applyNumberFormat="1" applyFont="1" applyFill="1" applyBorder="1" applyAlignment="1">
      <alignment horizontal="right" vertical="center"/>
    </xf>
    <xf numFmtId="3" fontId="22" fillId="38" borderId="143" xfId="0" applyNumberFormat="1" applyFont="1" applyFill="1" applyBorder="1" applyAlignment="1">
      <alignment horizontal="right" vertical="center"/>
    </xf>
    <xf numFmtId="3" fontId="8" fillId="0" borderId="141" xfId="0" applyNumberFormat="1" applyFont="1" applyBorder="1" applyAlignment="1">
      <alignment horizontal="right" vertical="center" wrapText="1"/>
    </xf>
    <xf numFmtId="0" fontId="8" fillId="0" borderId="142" xfId="0" applyFont="1" applyBorder="1" applyAlignment="1">
      <alignment horizontal="right" vertical="center" wrapText="1"/>
    </xf>
    <xf numFmtId="3" fontId="8" fillId="38" borderId="141" xfId="0" applyNumberFormat="1" applyFont="1" applyFill="1" applyBorder="1" applyAlignment="1">
      <alignment horizontal="center" vertical="center" wrapText="1"/>
    </xf>
    <xf numFmtId="0" fontId="8" fillId="38" borderId="142" xfId="0" applyFont="1" applyFill="1" applyBorder="1" applyAlignment="1">
      <alignment horizontal="center" vertical="center" wrapText="1"/>
    </xf>
    <xf numFmtId="3" fontId="8" fillId="0" borderId="146" xfId="0" applyNumberFormat="1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3" fontId="8" fillId="0" borderId="135" xfId="0" applyNumberFormat="1" applyFont="1" applyBorder="1" applyAlignment="1">
      <alignment horizontal="center" vertical="center"/>
    </xf>
    <xf numFmtId="3" fontId="8" fillId="33" borderId="135" xfId="0" applyNumberFormat="1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10" fillId="0" borderId="147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10" fillId="0" borderId="147" xfId="0" applyFont="1" applyBorder="1" applyAlignment="1">
      <alignment horizontal="center" wrapText="1"/>
    </xf>
    <xf numFmtId="0" fontId="10" fillId="0" borderId="148" xfId="0" applyFont="1" applyBorder="1" applyAlignment="1">
      <alignment horizontal="center" wrapText="1"/>
    </xf>
    <xf numFmtId="0" fontId="10" fillId="0" borderId="149" xfId="0" applyFont="1" applyBorder="1" applyAlignment="1">
      <alignment horizontal="center" wrapText="1"/>
    </xf>
    <xf numFmtId="3" fontId="22" fillId="34" borderId="142" xfId="0" applyNumberFormat="1" applyFont="1" applyFill="1" applyBorder="1" applyAlignment="1">
      <alignment horizontal="right" vertical="center"/>
    </xf>
    <xf numFmtId="3" fontId="22" fillId="34" borderId="145" xfId="0" applyNumberFormat="1" applyFont="1" applyFill="1" applyBorder="1" applyAlignment="1">
      <alignment horizontal="right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3" fontId="22" fillId="38" borderId="145" xfId="0" applyNumberFormat="1" applyFont="1" applyFill="1" applyBorder="1" applyAlignment="1">
      <alignment horizontal="right" vertical="center"/>
    </xf>
    <xf numFmtId="3" fontId="8" fillId="36" borderId="144" xfId="0" applyNumberFormat="1" applyFont="1" applyFill="1" applyBorder="1" applyAlignment="1">
      <alignment horizontal="right" vertical="center" wrapText="1"/>
    </xf>
    <xf numFmtId="3" fontId="8" fillId="36" borderId="142" xfId="0" applyNumberFormat="1" applyFont="1" applyFill="1" applyBorder="1" applyAlignment="1">
      <alignment horizontal="right" vertical="center" wrapText="1"/>
    </xf>
    <xf numFmtId="3" fontId="23" fillId="38" borderId="142" xfId="0" applyNumberFormat="1" applyFont="1" applyFill="1" applyBorder="1" applyAlignment="1">
      <alignment horizontal="right" vertical="center"/>
    </xf>
    <xf numFmtId="0" fontId="23" fillId="38" borderId="142" xfId="0" applyFont="1" applyFill="1" applyBorder="1" applyAlignment="1">
      <alignment horizontal="right" vertical="center"/>
    </xf>
    <xf numFmtId="0" fontId="23" fillId="38" borderId="143" xfId="0" applyFont="1" applyFill="1" applyBorder="1" applyAlignment="1">
      <alignment horizontal="right" vertical="center"/>
    </xf>
    <xf numFmtId="0" fontId="27" fillId="0" borderId="43" xfId="0" applyFont="1" applyBorder="1" applyAlignment="1">
      <alignment horizontal="center" wrapText="1"/>
    </xf>
    <xf numFmtId="0" fontId="27" fillId="0" borderId="120" xfId="0" applyFont="1" applyBorder="1" applyAlignment="1">
      <alignment horizontal="center" wrapText="1"/>
    </xf>
    <xf numFmtId="0" fontId="9" fillId="0" borderId="109" xfId="0" applyFont="1" applyBorder="1" applyAlignment="1">
      <alignment horizontal="center"/>
    </xf>
    <xf numFmtId="0" fontId="9" fillId="0" borderId="15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3" fontId="8" fillId="0" borderId="139" xfId="0" applyNumberFormat="1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20" xfId="0" applyFont="1" applyFill="1" applyBorder="1" applyAlignment="1">
      <alignment horizontal="center" vertical="center" wrapText="1"/>
    </xf>
    <xf numFmtId="3" fontId="8" fillId="0" borderId="128" xfId="0" applyNumberFormat="1" applyFont="1" applyBorder="1" applyAlignment="1">
      <alignment horizontal="center" vertical="center"/>
    </xf>
    <xf numFmtId="3" fontId="8" fillId="33" borderId="128" xfId="0" applyNumberFormat="1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3" fontId="8" fillId="0" borderId="155" xfId="0" applyNumberFormat="1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3" fontId="8" fillId="0" borderId="156" xfId="0" applyNumberFormat="1" applyFont="1" applyBorder="1" applyAlignment="1">
      <alignment horizontal="center" vertical="center"/>
    </xf>
    <xf numFmtId="3" fontId="8" fillId="33" borderId="156" xfId="0" applyNumberFormat="1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3" fontId="8" fillId="33" borderId="158" xfId="0" applyNumberFormat="1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3" fontId="8" fillId="0" borderId="160" xfId="0" applyNumberFormat="1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0" borderId="161" xfId="0" applyFont="1" applyBorder="1" applyAlignment="1">
      <alignment horizontal="left" vertical="center" wrapText="1"/>
    </xf>
    <xf numFmtId="0" fontId="12" fillId="0" borderId="162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3" fontId="8" fillId="0" borderId="116" xfId="0" applyNumberFormat="1" applyFont="1" applyBorder="1" applyAlignment="1">
      <alignment horizontal="center" vertical="center"/>
    </xf>
    <xf numFmtId="3" fontId="8" fillId="0" borderId="163" xfId="0" applyNumberFormat="1" applyFont="1" applyBorder="1" applyAlignment="1">
      <alignment horizontal="center" vertical="center"/>
    </xf>
    <xf numFmtId="3" fontId="8" fillId="33" borderId="163" xfId="0" applyNumberFormat="1" applyFont="1" applyFill="1" applyBorder="1" applyAlignment="1">
      <alignment horizontal="center" vertical="center"/>
    </xf>
    <xf numFmtId="3" fontId="8" fillId="33" borderId="114" xfId="0" applyNumberFormat="1" applyFont="1" applyFill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3" fontId="8" fillId="0" borderId="159" xfId="0" applyNumberFormat="1" applyFont="1" applyBorder="1" applyAlignment="1">
      <alignment horizontal="center" vertical="center"/>
    </xf>
    <xf numFmtId="3" fontId="8" fillId="33" borderId="159" xfId="0" applyNumberFormat="1" applyFont="1" applyFill="1" applyBorder="1" applyAlignment="1">
      <alignment horizontal="center" vertical="center"/>
    </xf>
    <xf numFmtId="3" fontId="8" fillId="33" borderId="107" xfId="0" applyNumberFormat="1" applyFont="1" applyFill="1" applyBorder="1" applyAlignment="1">
      <alignment horizontal="center" vertical="center"/>
    </xf>
    <xf numFmtId="0" fontId="9" fillId="0" borderId="164" xfId="0" applyFont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19" fillId="0" borderId="15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3" fontId="3" fillId="0" borderId="114" xfId="0" applyNumberFormat="1" applyFont="1" applyBorder="1" applyAlignment="1">
      <alignment horizontal="center" vertical="center"/>
    </xf>
    <xf numFmtId="3" fontId="3" fillId="0" borderId="115" xfId="0" applyNumberFormat="1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66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3" fontId="3" fillId="0" borderId="167" xfId="0" applyNumberFormat="1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top" wrapText="1"/>
    </xf>
    <xf numFmtId="3" fontId="3" fillId="0" borderId="99" xfId="0" applyNumberFormat="1" applyFont="1" applyBorder="1" applyAlignment="1">
      <alignment horizontal="center" vertical="top" wrapText="1"/>
    </xf>
    <xf numFmtId="3" fontId="8" fillId="0" borderId="158" xfId="0" applyNumberFormat="1" applyFont="1" applyBorder="1" applyAlignment="1">
      <alignment horizontal="center" vertical="center"/>
    </xf>
    <xf numFmtId="3" fontId="8" fillId="0" borderId="168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 vertical="center"/>
    </xf>
    <xf numFmtId="3" fontId="8" fillId="0" borderId="169" xfId="0" applyNumberFormat="1" applyFont="1" applyBorder="1" applyAlignment="1">
      <alignment horizontal="center" vertical="center"/>
    </xf>
    <xf numFmtId="3" fontId="8" fillId="0" borderId="108" xfId="0" applyNumberFormat="1" applyFont="1" applyBorder="1" applyAlignment="1">
      <alignment horizontal="center" vertical="center"/>
    </xf>
    <xf numFmtId="3" fontId="8" fillId="0" borderId="94" xfId="0" applyNumberFormat="1" applyFont="1" applyBorder="1" applyAlignment="1">
      <alignment horizontal="center" vertical="center"/>
    </xf>
    <xf numFmtId="49" fontId="9" fillId="0" borderId="170" xfId="0" applyNumberFormat="1" applyFont="1" applyBorder="1" applyAlignment="1">
      <alignment horizontal="center" vertical="center"/>
    </xf>
    <xf numFmtId="49" fontId="9" fillId="0" borderId="96" xfId="0" applyNumberFormat="1" applyFont="1" applyBorder="1" applyAlignment="1">
      <alignment horizontal="center" vertical="center"/>
    </xf>
    <xf numFmtId="3" fontId="8" fillId="34" borderId="94" xfId="0" applyNumberFormat="1" applyFont="1" applyFill="1" applyBorder="1" applyAlignment="1">
      <alignment horizontal="center" vertical="center"/>
    </xf>
    <xf numFmtId="3" fontId="8" fillId="34" borderId="106" xfId="0" applyNumberFormat="1" applyFont="1" applyFill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163" xfId="0" applyNumberFormat="1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3" fontId="3" fillId="0" borderId="171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3" fontId="8" fillId="33" borderId="168" xfId="0" applyNumberFormat="1" applyFont="1" applyFill="1" applyBorder="1" applyAlignment="1">
      <alignment horizontal="center" vertical="center"/>
    </xf>
    <xf numFmtId="3" fontId="8" fillId="33" borderId="115" xfId="0" applyNumberFormat="1" applyFont="1" applyFill="1" applyBorder="1" applyAlignment="1">
      <alignment horizontal="center" vertical="center"/>
    </xf>
    <xf numFmtId="3" fontId="3" fillId="34" borderId="99" xfId="0" applyNumberFormat="1" applyFont="1" applyFill="1" applyBorder="1" applyAlignment="1">
      <alignment horizontal="center" vertical="top" wrapText="1"/>
    </xf>
    <xf numFmtId="0" fontId="3" fillId="34" borderId="99" xfId="0" applyFont="1" applyFill="1" applyBorder="1" applyAlignment="1">
      <alignment horizontal="center" vertical="top" wrapText="1"/>
    </xf>
    <xf numFmtId="0" fontId="3" fillId="34" borderId="172" xfId="0" applyFont="1" applyFill="1" applyBorder="1" applyAlignment="1">
      <alignment horizontal="center" vertical="top" wrapText="1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6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62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73" xfId="0" applyFont="1" applyBorder="1" applyAlignment="1">
      <alignment horizontal="center" vertical="center"/>
    </xf>
    <xf numFmtId="0" fontId="20" fillId="0" borderId="17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84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wrapText="1"/>
    </xf>
    <xf numFmtId="0" fontId="6" fillId="0" borderId="104" xfId="0" applyFont="1" applyBorder="1" applyAlignment="1">
      <alignment horizontal="center" wrapText="1"/>
    </xf>
    <xf numFmtId="0" fontId="6" fillId="0" borderId="105" xfId="0" applyFont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2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162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20" xfId="0" applyFont="1" applyFill="1" applyBorder="1" applyAlignment="1">
      <alignment horizontal="center"/>
    </xf>
    <xf numFmtId="0" fontId="6" fillId="0" borderId="84" xfId="0" applyFont="1" applyBorder="1" applyAlignment="1">
      <alignment horizontal="center" wrapText="1"/>
    </xf>
    <xf numFmtId="0" fontId="6" fillId="0" borderId="84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62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/>
    </xf>
    <xf numFmtId="0" fontId="11" fillId="0" borderId="176" xfId="0" applyFont="1" applyBorder="1" applyAlignment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showGridLines="0" showRowColHeaders="0" tabSelected="1" zoomScale="85" zoomScaleNormal="85" zoomScalePageLayoutView="0" workbookViewId="0" topLeftCell="A1">
      <selection activeCell="CF8" sqref="CF8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378" t="s">
        <v>114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80"/>
    </row>
    <row r="2" spans="1:72" ht="54" customHeight="1">
      <c r="A2" s="381" t="s">
        <v>215</v>
      </c>
      <c r="B2" s="382"/>
      <c r="C2" s="382"/>
      <c r="D2" s="382"/>
      <c r="E2" s="382"/>
      <c r="F2" s="383"/>
      <c r="G2" s="387" t="s">
        <v>197</v>
      </c>
      <c r="H2" s="388"/>
      <c r="I2" s="388"/>
      <c r="J2" s="388"/>
      <c r="K2" s="388"/>
      <c r="L2" s="388"/>
      <c r="M2" s="388"/>
      <c r="N2" s="388"/>
      <c r="O2" s="388"/>
      <c r="P2" s="388"/>
      <c r="Q2" s="389"/>
      <c r="R2" s="387" t="s">
        <v>115</v>
      </c>
      <c r="S2" s="388"/>
      <c r="T2" s="388"/>
      <c r="U2" s="388"/>
      <c r="V2" s="388"/>
      <c r="W2" s="388"/>
      <c r="X2" s="388"/>
      <c r="Y2" s="388"/>
      <c r="Z2" s="388"/>
      <c r="AA2" s="388"/>
      <c r="AB2" s="389"/>
      <c r="AC2" s="387" t="s">
        <v>116</v>
      </c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9"/>
      <c r="AZ2" s="390" t="s">
        <v>117</v>
      </c>
      <c r="BA2" s="391"/>
      <c r="BB2" s="391"/>
      <c r="BC2" s="391"/>
      <c r="BD2" s="391"/>
      <c r="BE2" s="391"/>
      <c r="BF2" s="391"/>
      <c r="BG2" s="391"/>
      <c r="BH2" s="391"/>
      <c r="BI2" s="392"/>
      <c r="BJ2" s="393" t="s">
        <v>118</v>
      </c>
      <c r="BK2" s="393"/>
      <c r="BL2" s="393"/>
      <c r="BM2" s="393"/>
      <c r="BN2" s="393"/>
      <c r="BO2" s="393"/>
      <c r="BP2" s="393"/>
      <c r="BQ2" s="393"/>
      <c r="BR2" s="393"/>
      <c r="BS2" s="393"/>
      <c r="BT2" s="188"/>
    </row>
    <row r="3" spans="1:72" s="5" customFormat="1" ht="19.5" customHeight="1">
      <c r="A3" s="384"/>
      <c r="B3" s="385"/>
      <c r="C3" s="385"/>
      <c r="D3" s="385"/>
      <c r="E3" s="385"/>
      <c r="F3" s="386"/>
      <c r="G3" s="394" t="s">
        <v>152</v>
      </c>
      <c r="H3" s="395"/>
      <c r="I3" s="395"/>
      <c r="J3" s="395"/>
      <c r="K3" s="395"/>
      <c r="L3" s="395"/>
      <c r="M3" s="395"/>
      <c r="N3" s="395"/>
      <c r="O3" s="395"/>
      <c r="P3" s="395"/>
      <c r="Q3" s="396"/>
      <c r="R3" s="394" t="s">
        <v>119</v>
      </c>
      <c r="S3" s="395"/>
      <c r="T3" s="395"/>
      <c r="U3" s="395"/>
      <c r="V3" s="395"/>
      <c r="W3" s="395"/>
      <c r="X3" s="395"/>
      <c r="Y3" s="395"/>
      <c r="Z3" s="395"/>
      <c r="AA3" s="395"/>
      <c r="AB3" s="396"/>
      <c r="AC3" s="394" t="s">
        <v>119</v>
      </c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6"/>
      <c r="AZ3" s="394" t="s">
        <v>119</v>
      </c>
      <c r="BA3" s="395"/>
      <c r="BB3" s="395"/>
      <c r="BC3" s="395"/>
      <c r="BD3" s="395"/>
      <c r="BE3" s="395"/>
      <c r="BF3" s="395"/>
      <c r="BG3" s="395"/>
      <c r="BH3" s="395"/>
      <c r="BI3" s="397"/>
      <c r="BJ3" s="398" t="s">
        <v>119</v>
      </c>
      <c r="BK3" s="399"/>
      <c r="BL3" s="399"/>
      <c r="BM3" s="399"/>
      <c r="BN3" s="399"/>
      <c r="BO3" s="399"/>
      <c r="BP3" s="399"/>
      <c r="BQ3" s="399"/>
      <c r="BR3" s="399"/>
      <c r="BS3" s="400"/>
      <c r="BT3" s="195"/>
    </row>
    <row r="4" spans="1:72" ht="12" customHeight="1">
      <c r="A4" s="384"/>
      <c r="B4" s="385"/>
      <c r="C4" s="385"/>
      <c r="D4" s="385"/>
      <c r="E4" s="385"/>
      <c r="F4" s="386"/>
      <c r="G4" s="401" t="s">
        <v>109</v>
      </c>
      <c r="H4" s="402"/>
      <c r="I4" s="402"/>
      <c r="J4" s="402"/>
      <c r="K4" s="402" t="s">
        <v>110</v>
      </c>
      <c r="L4" s="402"/>
      <c r="M4" s="402"/>
      <c r="N4" s="402"/>
      <c r="O4" s="402" t="s">
        <v>66</v>
      </c>
      <c r="P4" s="402"/>
      <c r="Q4" s="403"/>
      <c r="R4" s="404" t="s">
        <v>109</v>
      </c>
      <c r="S4" s="405"/>
      <c r="T4" s="405"/>
      <c r="U4" s="405"/>
      <c r="V4" s="405" t="s">
        <v>110</v>
      </c>
      <c r="W4" s="405"/>
      <c r="X4" s="405"/>
      <c r="Y4" s="405"/>
      <c r="Z4" s="406" t="s">
        <v>66</v>
      </c>
      <c r="AA4" s="406"/>
      <c r="AB4" s="407"/>
      <c r="AC4" s="401" t="s">
        <v>109</v>
      </c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 t="s">
        <v>110</v>
      </c>
      <c r="AT4" s="402"/>
      <c r="AU4" s="402"/>
      <c r="AV4" s="402"/>
      <c r="AW4" s="402" t="s">
        <v>66</v>
      </c>
      <c r="AX4" s="402"/>
      <c r="AY4" s="403"/>
      <c r="AZ4" s="401" t="s">
        <v>109</v>
      </c>
      <c r="BA4" s="402"/>
      <c r="BB4" s="402"/>
      <c r="BC4" s="402"/>
      <c r="BD4" s="402" t="s">
        <v>110</v>
      </c>
      <c r="BE4" s="402"/>
      <c r="BF4" s="402"/>
      <c r="BG4" s="402" t="s">
        <v>66</v>
      </c>
      <c r="BH4" s="402"/>
      <c r="BI4" s="408"/>
      <c r="BJ4" s="409" t="s">
        <v>109</v>
      </c>
      <c r="BK4" s="410"/>
      <c r="BL4" s="410"/>
      <c r="BM4" s="410" t="s">
        <v>110</v>
      </c>
      <c r="BN4" s="410"/>
      <c r="BO4" s="410"/>
      <c r="BP4" s="410"/>
      <c r="BQ4" s="411" t="s">
        <v>66</v>
      </c>
      <c r="BR4" s="411"/>
      <c r="BS4" s="412"/>
      <c r="BT4" s="188"/>
    </row>
    <row r="5" spans="1:72" ht="24" customHeight="1">
      <c r="A5" s="413" t="s">
        <v>0</v>
      </c>
      <c r="B5" s="414"/>
      <c r="C5" s="414"/>
      <c r="D5" s="414"/>
      <c r="E5" s="414"/>
      <c r="F5" s="415"/>
      <c r="G5" s="416">
        <v>5</v>
      </c>
      <c r="H5" s="417"/>
      <c r="I5" s="417"/>
      <c r="J5" s="418"/>
      <c r="K5" s="419">
        <v>1</v>
      </c>
      <c r="L5" s="417"/>
      <c r="M5" s="417"/>
      <c r="N5" s="418"/>
      <c r="O5" s="420">
        <f>G5+K5</f>
        <v>6</v>
      </c>
      <c r="P5" s="421"/>
      <c r="Q5" s="422"/>
      <c r="R5" s="423">
        <v>12</v>
      </c>
      <c r="S5" s="424"/>
      <c r="T5" s="424"/>
      <c r="U5" s="424"/>
      <c r="V5" s="424">
        <v>6</v>
      </c>
      <c r="W5" s="424"/>
      <c r="X5" s="424"/>
      <c r="Y5" s="424"/>
      <c r="Z5" s="425">
        <f>R5+V5</f>
        <v>18</v>
      </c>
      <c r="AA5" s="425"/>
      <c r="AB5" s="426"/>
      <c r="AC5" s="427">
        <v>45</v>
      </c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>
        <v>21</v>
      </c>
      <c r="AT5" s="428"/>
      <c r="AU5" s="428"/>
      <c r="AV5" s="428"/>
      <c r="AW5" s="429">
        <f>AC5+AS5</f>
        <v>66</v>
      </c>
      <c r="AX5" s="429"/>
      <c r="AY5" s="430"/>
      <c r="AZ5" s="431">
        <v>8</v>
      </c>
      <c r="BA5" s="432"/>
      <c r="BB5" s="432"/>
      <c r="BC5" s="432"/>
      <c r="BD5" s="432">
        <v>13</v>
      </c>
      <c r="BE5" s="432"/>
      <c r="BF5" s="432"/>
      <c r="BG5" s="425">
        <f>AZ5+BD5</f>
        <v>21</v>
      </c>
      <c r="BH5" s="425"/>
      <c r="BI5" s="420"/>
      <c r="BJ5" s="433">
        <f>R5+AC5+AZ5</f>
        <v>65</v>
      </c>
      <c r="BK5" s="434"/>
      <c r="BL5" s="434"/>
      <c r="BM5" s="434">
        <f>V5+AS5+BD5</f>
        <v>40</v>
      </c>
      <c r="BN5" s="434"/>
      <c r="BO5" s="434"/>
      <c r="BP5" s="434"/>
      <c r="BQ5" s="435">
        <f>BJ5+BM5</f>
        <v>105</v>
      </c>
      <c r="BR5" s="435"/>
      <c r="BS5" s="436"/>
      <c r="BT5" s="188"/>
    </row>
    <row r="6" spans="1:72" ht="15" customHeight="1">
      <c r="A6" s="413" t="s">
        <v>1</v>
      </c>
      <c r="B6" s="414"/>
      <c r="C6" s="414"/>
      <c r="D6" s="414"/>
      <c r="E6" s="414"/>
      <c r="F6" s="415"/>
      <c r="G6" s="431">
        <v>335</v>
      </c>
      <c r="H6" s="432"/>
      <c r="I6" s="432"/>
      <c r="J6" s="432"/>
      <c r="K6" s="432">
        <v>17</v>
      </c>
      <c r="L6" s="432"/>
      <c r="M6" s="432"/>
      <c r="N6" s="432"/>
      <c r="O6" s="437">
        <f>G6+K6</f>
        <v>352</v>
      </c>
      <c r="P6" s="437"/>
      <c r="Q6" s="438"/>
      <c r="R6" s="423">
        <v>913</v>
      </c>
      <c r="S6" s="424"/>
      <c r="T6" s="424"/>
      <c r="U6" s="424"/>
      <c r="V6" s="424">
        <v>180</v>
      </c>
      <c r="W6" s="424"/>
      <c r="X6" s="424"/>
      <c r="Y6" s="424"/>
      <c r="Z6" s="439">
        <f>R6+V6</f>
        <v>1093</v>
      </c>
      <c r="AA6" s="439"/>
      <c r="AB6" s="440"/>
      <c r="AC6" s="427">
        <v>1123</v>
      </c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>
        <v>507</v>
      </c>
      <c r="AT6" s="428"/>
      <c r="AU6" s="428"/>
      <c r="AV6" s="428"/>
      <c r="AW6" s="441">
        <f>AC6+AS6</f>
        <v>1630</v>
      </c>
      <c r="AX6" s="441"/>
      <c r="AY6" s="442"/>
      <c r="AZ6" s="431">
        <v>353</v>
      </c>
      <c r="BA6" s="432"/>
      <c r="BB6" s="432"/>
      <c r="BC6" s="432"/>
      <c r="BD6" s="432">
        <v>287</v>
      </c>
      <c r="BE6" s="432"/>
      <c r="BF6" s="432"/>
      <c r="BG6" s="425">
        <f>AZ6+BD6</f>
        <v>640</v>
      </c>
      <c r="BH6" s="425"/>
      <c r="BI6" s="420"/>
      <c r="BJ6" s="433">
        <f>R6+AC6+AZ6</f>
        <v>2389</v>
      </c>
      <c r="BK6" s="434"/>
      <c r="BL6" s="434"/>
      <c r="BM6" s="434">
        <f>V6+AS6+BD6</f>
        <v>974</v>
      </c>
      <c r="BN6" s="434"/>
      <c r="BO6" s="434"/>
      <c r="BP6" s="434"/>
      <c r="BQ6" s="435">
        <f>BJ6+BM6</f>
        <v>3363</v>
      </c>
      <c r="BR6" s="435"/>
      <c r="BS6" s="436"/>
      <c r="BT6" s="188"/>
    </row>
    <row r="7" spans="1:72" ht="21" customHeight="1" thickBot="1">
      <c r="A7" s="447" t="s">
        <v>2</v>
      </c>
      <c r="B7" s="448"/>
      <c r="C7" s="448"/>
      <c r="D7" s="448"/>
      <c r="E7" s="448"/>
      <c r="F7" s="449"/>
      <c r="G7" s="450">
        <v>769</v>
      </c>
      <c r="H7" s="444"/>
      <c r="I7" s="444"/>
      <c r="J7" s="444"/>
      <c r="K7" s="444">
        <v>34</v>
      </c>
      <c r="L7" s="444"/>
      <c r="M7" s="444"/>
      <c r="N7" s="444"/>
      <c r="O7" s="451">
        <f>G7+K7</f>
        <v>803</v>
      </c>
      <c r="P7" s="451"/>
      <c r="Q7" s="452"/>
      <c r="R7" s="453">
        <v>1831</v>
      </c>
      <c r="S7" s="454"/>
      <c r="T7" s="454"/>
      <c r="U7" s="454"/>
      <c r="V7" s="454">
        <v>374</v>
      </c>
      <c r="W7" s="454"/>
      <c r="X7" s="454"/>
      <c r="Y7" s="454"/>
      <c r="Z7" s="477">
        <f>R7+V7</f>
        <v>2205</v>
      </c>
      <c r="AA7" s="478"/>
      <c r="AB7" s="479"/>
      <c r="AC7" s="455">
        <v>2707</v>
      </c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>
        <v>1076</v>
      </c>
      <c r="AT7" s="456"/>
      <c r="AU7" s="456"/>
      <c r="AV7" s="456"/>
      <c r="AW7" s="445">
        <f>AC7+AS7</f>
        <v>3783</v>
      </c>
      <c r="AX7" s="445"/>
      <c r="AY7" s="446"/>
      <c r="AZ7" s="443">
        <v>752</v>
      </c>
      <c r="BA7" s="444"/>
      <c r="BB7" s="444"/>
      <c r="BC7" s="444"/>
      <c r="BD7" s="444">
        <v>555</v>
      </c>
      <c r="BE7" s="444"/>
      <c r="BF7" s="444"/>
      <c r="BG7" s="451">
        <f>AZ7+BD7</f>
        <v>1307</v>
      </c>
      <c r="BH7" s="451"/>
      <c r="BI7" s="474"/>
      <c r="BJ7" s="475">
        <f>R7+AC7+AZ7</f>
        <v>5290</v>
      </c>
      <c r="BK7" s="476"/>
      <c r="BL7" s="476"/>
      <c r="BM7" s="476">
        <f>V7+AS7+BD7</f>
        <v>2005</v>
      </c>
      <c r="BN7" s="476"/>
      <c r="BO7" s="476"/>
      <c r="BP7" s="476"/>
      <c r="BQ7" s="469">
        <f>BJ7+BM7</f>
        <v>7295</v>
      </c>
      <c r="BR7" s="469"/>
      <c r="BS7" s="470"/>
      <c r="BT7" s="188"/>
    </row>
    <row r="8" spans="1:72" s="87" customFormat="1" ht="48.75" customHeight="1" thickBot="1">
      <c r="A8" s="480" t="s">
        <v>508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194"/>
      <c r="BS8" s="194"/>
      <c r="BT8" s="247"/>
    </row>
    <row r="9" spans="1:72" s="87" customFormat="1" ht="24" customHeight="1" thickBo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245"/>
      <c r="BS9" s="245"/>
      <c r="BT9" s="247"/>
    </row>
    <row r="10" spans="1:72" ht="33.75" customHeight="1" thickBot="1">
      <c r="A10" s="523" t="s">
        <v>506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471" t="s">
        <v>202</v>
      </c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3"/>
      <c r="AQ10" s="246"/>
      <c r="AR10" s="487" t="s">
        <v>169</v>
      </c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188"/>
    </row>
    <row r="11" spans="1:72" ht="15" customHeight="1" thickBot="1">
      <c r="A11" s="525" t="s">
        <v>111</v>
      </c>
      <c r="B11" s="526"/>
      <c r="C11" s="526"/>
      <c r="D11" s="526"/>
      <c r="E11" s="526"/>
      <c r="F11" s="526"/>
      <c r="G11" s="526"/>
      <c r="H11" s="526"/>
      <c r="I11" s="526"/>
      <c r="J11" s="526"/>
      <c r="K11" s="489" t="s">
        <v>112</v>
      </c>
      <c r="L11" s="482"/>
      <c r="M11" s="482"/>
      <c r="N11" s="482"/>
      <c r="O11" s="482"/>
      <c r="P11" s="482"/>
      <c r="Q11" s="482" t="s">
        <v>113</v>
      </c>
      <c r="R11" s="482"/>
      <c r="S11" s="482"/>
      <c r="T11" s="482"/>
      <c r="U11" s="482"/>
      <c r="V11" s="482"/>
      <c r="W11" s="362" t="s">
        <v>66</v>
      </c>
      <c r="X11" s="362"/>
      <c r="Y11" s="362"/>
      <c r="Z11" s="362"/>
      <c r="AA11" s="362"/>
      <c r="AB11" s="362"/>
      <c r="AC11" s="363"/>
      <c r="AD11" s="369" t="s">
        <v>112</v>
      </c>
      <c r="AE11" s="369"/>
      <c r="AF11" s="369"/>
      <c r="AG11" s="369"/>
      <c r="AH11" s="369" t="s">
        <v>113</v>
      </c>
      <c r="AI11" s="369"/>
      <c r="AJ11" s="369"/>
      <c r="AK11" s="369"/>
      <c r="AL11" s="369"/>
      <c r="AM11" s="496" t="s">
        <v>66</v>
      </c>
      <c r="AN11" s="496"/>
      <c r="AO11" s="496"/>
      <c r="AP11" s="496"/>
      <c r="AQ11" s="239"/>
      <c r="AR11" s="364" t="s">
        <v>153</v>
      </c>
      <c r="AS11" s="365"/>
      <c r="AT11" s="365"/>
      <c r="AU11" s="365"/>
      <c r="AV11" s="365"/>
      <c r="AW11" s="365"/>
      <c r="AX11" s="365"/>
      <c r="AY11" s="365"/>
      <c r="AZ11" s="365"/>
      <c r="BA11" s="366"/>
      <c r="BB11" s="364" t="s">
        <v>154</v>
      </c>
      <c r="BC11" s="365"/>
      <c r="BD11" s="365"/>
      <c r="BE11" s="365"/>
      <c r="BF11" s="365"/>
      <c r="BG11" s="365"/>
      <c r="BH11" s="365"/>
      <c r="BI11" s="365"/>
      <c r="BJ11" s="366"/>
      <c r="BK11" s="376" t="s">
        <v>66</v>
      </c>
      <c r="BL11" s="377"/>
      <c r="BM11" s="377"/>
      <c r="BN11" s="377"/>
      <c r="BO11" s="377"/>
      <c r="BP11" s="377"/>
      <c r="BQ11" s="377"/>
      <c r="BR11" s="377"/>
      <c r="BS11" s="377"/>
      <c r="BT11" s="188"/>
    </row>
    <row r="12" spans="1:72" ht="15" customHeight="1" thickBot="1">
      <c r="A12" s="483" t="s">
        <v>142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57">
        <v>134688</v>
      </c>
      <c r="L12" s="458"/>
      <c r="M12" s="458"/>
      <c r="N12" s="458"/>
      <c r="O12" s="458"/>
      <c r="P12" s="458"/>
      <c r="Q12" s="459">
        <v>11433</v>
      </c>
      <c r="R12" s="458"/>
      <c r="S12" s="458"/>
      <c r="T12" s="458"/>
      <c r="U12" s="458"/>
      <c r="V12" s="458"/>
      <c r="W12" s="460">
        <f aca="true" t="shared" si="0" ref="W12:W20">K12+Q12</f>
        <v>146121</v>
      </c>
      <c r="X12" s="461"/>
      <c r="Y12" s="461"/>
      <c r="Z12" s="461"/>
      <c r="AA12" s="461"/>
      <c r="AB12" s="461"/>
      <c r="AC12" s="462"/>
      <c r="AD12" s="361"/>
      <c r="AE12" s="359"/>
      <c r="AF12" s="359"/>
      <c r="AG12" s="360"/>
      <c r="AH12" s="361"/>
      <c r="AI12" s="359"/>
      <c r="AJ12" s="359"/>
      <c r="AK12" s="359"/>
      <c r="AL12" s="360"/>
      <c r="AM12" s="351"/>
      <c r="AN12" s="352"/>
      <c r="AO12" s="352"/>
      <c r="AP12" s="353"/>
      <c r="AQ12" s="7"/>
      <c r="AR12" s="463">
        <v>52</v>
      </c>
      <c r="AS12" s="464"/>
      <c r="AT12" s="464"/>
      <c r="AU12" s="464"/>
      <c r="AV12" s="464"/>
      <c r="AW12" s="464"/>
      <c r="AX12" s="464"/>
      <c r="AY12" s="464"/>
      <c r="AZ12" s="464"/>
      <c r="BA12" s="465"/>
      <c r="BB12" s="466">
        <v>5</v>
      </c>
      <c r="BC12" s="467"/>
      <c r="BD12" s="467"/>
      <c r="BE12" s="467"/>
      <c r="BF12" s="467"/>
      <c r="BG12" s="467"/>
      <c r="BH12" s="467"/>
      <c r="BI12" s="467"/>
      <c r="BJ12" s="468"/>
      <c r="BK12" s="490">
        <f>AR12+BB12</f>
        <v>57</v>
      </c>
      <c r="BL12" s="491"/>
      <c r="BM12" s="491"/>
      <c r="BN12" s="491"/>
      <c r="BO12" s="491"/>
      <c r="BP12" s="491"/>
      <c r="BQ12" s="491"/>
      <c r="BR12" s="491"/>
      <c r="BS12" s="491"/>
      <c r="BT12" s="188"/>
    </row>
    <row r="13" spans="1:71" ht="15" customHeight="1">
      <c r="A13" s="483" t="s">
        <v>178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5">
        <v>329038</v>
      </c>
      <c r="L13" s="486"/>
      <c r="M13" s="486"/>
      <c r="N13" s="486"/>
      <c r="O13" s="486"/>
      <c r="P13" s="486"/>
      <c r="Q13" s="492">
        <v>44868</v>
      </c>
      <c r="R13" s="486"/>
      <c r="S13" s="486"/>
      <c r="T13" s="486"/>
      <c r="U13" s="486"/>
      <c r="V13" s="486"/>
      <c r="W13" s="493">
        <f t="shared" si="0"/>
        <v>373906</v>
      </c>
      <c r="X13" s="494"/>
      <c r="Y13" s="494"/>
      <c r="Z13" s="494"/>
      <c r="AA13" s="494"/>
      <c r="AB13" s="494"/>
      <c r="AC13" s="495"/>
      <c r="AD13" s="361"/>
      <c r="AE13" s="359"/>
      <c r="AF13" s="359"/>
      <c r="AG13" s="360"/>
      <c r="AH13" s="361"/>
      <c r="AI13" s="359"/>
      <c r="AJ13" s="359"/>
      <c r="AK13" s="359"/>
      <c r="AL13" s="360"/>
      <c r="AM13" s="351"/>
      <c r="AN13" s="352"/>
      <c r="AO13" s="352"/>
      <c r="AP13" s="353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1"/>
    </row>
    <row r="14" spans="1:71" ht="15" customHeight="1">
      <c r="A14" s="483" t="s">
        <v>179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5">
        <v>345317</v>
      </c>
      <c r="L14" s="486"/>
      <c r="M14" s="486"/>
      <c r="N14" s="486"/>
      <c r="O14" s="486"/>
      <c r="P14" s="486"/>
      <c r="Q14" s="492">
        <v>41710</v>
      </c>
      <c r="R14" s="486"/>
      <c r="S14" s="486"/>
      <c r="T14" s="486"/>
      <c r="U14" s="486"/>
      <c r="V14" s="486"/>
      <c r="W14" s="493">
        <f t="shared" si="0"/>
        <v>387027</v>
      </c>
      <c r="X14" s="494"/>
      <c r="Y14" s="494"/>
      <c r="Z14" s="494"/>
      <c r="AA14" s="494"/>
      <c r="AB14" s="494"/>
      <c r="AC14" s="495"/>
      <c r="AD14" s="361"/>
      <c r="AE14" s="359"/>
      <c r="AF14" s="359"/>
      <c r="AG14" s="360"/>
      <c r="AH14" s="361"/>
      <c r="AI14" s="359"/>
      <c r="AJ14" s="359"/>
      <c r="AK14" s="359"/>
      <c r="AL14" s="360"/>
      <c r="AM14" s="351"/>
      <c r="AN14" s="352"/>
      <c r="AO14" s="352"/>
      <c r="AP14" s="353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242"/>
    </row>
    <row r="15" spans="1:71" ht="15" customHeight="1">
      <c r="A15" s="483" t="s">
        <v>180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5">
        <v>397283</v>
      </c>
      <c r="L15" s="486"/>
      <c r="M15" s="486"/>
      <c r="N15" s="486"/>
      <c r="O15" s="486"/>
      <c r="P15" s="486"/>
      <c r="Q15" s="492">
        <v>31700</v>
      </c>
      <c r="R15" s="486"/>
      <c r="S15" s="486"/>
      <c r="T15" s="486"/>
      <c r="U15" s="486"/>
      <c r="V15" s="486"/>
      <c r="W15" s="493">
        <f t="shared" si="0"/>
        <v>428983</v>
      </c>
      <c r="X15" s="494"/>
      <c r="Y15" s="494"/>
      <c r="Z15" s="494"/>
      <c r="AA15" s="494"/>
      <c r="AB15" s="494"/>
      <c r="AC15" s="495"/>
      <c r="AD15" s="361"/>
      <c r="AE15" s="359"/>
      <c r="AF15" s="359"/>
      <c r="AG15" s="360"/>
      <c r="AH15" s="361"/>
      <c r="AI15" s="359"/>
      <c r="AJ15" s="359"/>
      <c r="AK15" s="359"/>
      <c r="AL15" s="360"/>
      <c r="AM15" s="351"/>
      <c r="AN15" s="352"/>
      <c r="AO15" s="352"/>
      <c r="AP15" s="353"/>
      <c r="AQ15" s="189"/>
      <c r="AR15" s="370" t="s">
        <v>205</v>
      </c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2"/>
      <c r="BR15" s="189"/>
      <c r="BS15" s="242"/>
    </row>
    <row r="16" spans="1:71" ht="15" customHeight="1">
      <c r="A16" s="483" t="s">
        <v>181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5">
        <v>420202</v>
      </c>
      <c r="L16" s="486"/>
      <c r="M16" s="486"/>
      <c r="N16" s="486"/>
      <c r="O16" s="486"/>
      <c r="P16" s="486"/>
      <c r="Q16" s="492">
        <v>36646</v>
      </c>
      <c r="R16" s="486"/>
      <c r="S16" s="486"/>
      <c r="T16" s="486"/>
      <c r="U16" s="486"/>
      <c r="V16" s="486"/>
      <c r="W16" s="493">
        <f t="shared" si="0"/>
        <v>456848</v>
      </c>
      <c r="X16" s="494"/>
      <c r="Y16" s="494"/>
      <c r="Z16" s="494"/>
      <c r="AA16" s="494"/>
      <c r="AB16" s="494"/>
      <c r="AC16" s="495"/>
      <c r="AD16" s="361"/>
      <c r="AE16" s="359"/>
      <c r="AF16" s="359"/>
      <c r="AG16" s="360"/>
      <c r="AH16" s="361"/>
      <c r="AI16" s="359"/>
      <c r="AJ16" s="359"/>
      <c r="AK16" s="359"/>
      <c r="AL16" s="360"/>
      <c r="AM16" s="351"/>
      <c r="AN16" s="352"/>
      <c r="AO16" s="352"/>
      <c r="AP16" s="353"/>
      <c r="AQ16" s="189"/>
      <c r="AR16" s="373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5"/>
      <c r="BR16" s="189"/>
      <c r="BS16" s="242"/>
    </row>
    <row r="17" spans="1:71" ht="15" customHeight="1">
      <c r="A17" s="527" t="s">
        <v>182</v>
      </c>
      <c r="B17" s="528"/>
      <c r="C17" s="528"/>
      <c r="D17" s="528"/>
      <c r="E17" s="528"/>
      <c r="F17" s="528"/>
      <c r="G17" s="528"/>
      <c r="H17" s="528"/>
      <c r="I17" s="528"/>
      <c r="J17" s="528"/>
      <c r="K17" s="497">
        <v>459493</v>
      </c>
      <c r="L17" s="498"/>
      <c r="M17" s="498"/>
      <c r="N17" s="498"/>
      <c r="O17" s="498"/>
      <c r="P17" s="498"/>
      <c r="Q17" s="499">
        <v>34997</v>
      </c>
      <c r="R17" s="498"/>
      <c r="S17" s="498"/>
      <c r="T17" s="498"/>
      <c r="U17" s="498"/>
      <c r="V17" s="498"/>
      <c r="W17" s="500">
        <f t="shared" si="0"/>
        <v>494490</v>
      </c>
      <c r="X17" s="501"/>
      <c r="Y17" s="501"/>
      <c r="Z17" s="501"/>
      <c r="AA17" s="501"/>
      <c r="AB17" s="501"/>
      <c r="AC17" s="502"/>
      <c r="AD17" s="361"/>
      <c r="AE17" s="359"/>
      <c r="AF17" s="359"/>
      <c r="AG17" s="360"/>
      <c r="AH17" s="361"/>
      <c r="AI17" s="359"/>
      <c r="AJ17" s="359"/>
      <c r="AK17" s="359"/>
      <c r="AL17" s="360"/>
      <c r="AM17" s="351"/>
      <c r="AN17" s="352"/>
      <c r="AO17" s="352"/>
      <c r="AP17" s="353"/>
      <c r="AQ17" s="189"/>
      <c r="AR17" s="539" t="s">
        <v>203</v>
      </c>
      <c r="AS17" s="540"/>
      <c r="AT17" s="540"/>
      <c r="AU17" s="540"/>
      <c r="AV17" s="540"/>
      <c r="AW17" s="540"/>
      <c r="AX17" s="540"/>
      <c r="AY17" s="540"/>
      <c r="AZ17" s="541"/>
      <c r="BA17" s="529" t="s">
        <v>207</v>
      </c>
      <c r="BB17" s="371"/>
      <c r="BC17" s="371"/>
      <c r="BD17" s="371"/>
      <c r="BE17" s="371"/>
      <c r="BF17" s="372"/>
      <c r="BG17" s="529" t="s">
        <v>208</v>
      </c>
      <c r="BH17" s="371"/>
      <c r="BI17" s="371"/>
      <c r="BJ17" s="371"/>
      <c r="BK17" s="371"/>
      <c r="BL17" s="372"/>
      <c r="BM17" s="563" t="s">
        <v>209</v>
      </c>
      <c r="BN17" s="529" t="s">
        <v>210</v>
      </c>
      <c r="BO17" s="371"/>
      <c r="BP17" s="371"/>
      <c r="BQ17" s="372"/>
      <c r="BR17" s="189"/>
      <c r="BS17" s="242"/>
    </row>
    <row r="18" spans="1:71" ht="15" customHeight="1">
      <c r="A18" s="483" t="s">
        <v>183</v>
      </c>
      <c r="B18" s="484"/>
      <c r="C18" s="484"/>
      <c r="D18" s="484"/>
      <c r="E18" s="484"/>
      <c r="F18" s="484"/>
      <c r="G18" s="484"/>
      <c r="H18" s="484"/>
      <c r="I18" s="484"/>
      <c r="J18" s="484"/>
      <c r="K18" s="506">
        <v>565210</v>
      </c>
      <c r="L18" s="507"/>
      <c r="M18" s="507"/>
      <c r="N18" s="507"/>
      <c r="O18" s="507"/>
      <c r="P18" s="507"/>
      <c r="Q18" s="551">
        <v>62347</v>
      </c>
      <c r="R18" s="507"/>
      <c r="S18" s="507"/>
      <c r="T18" s="507"/>
      <c r="U18" s="507"/>
      <c r="V18" s="507"/>
      <c r="W18" s="503">
        <f t="shared" si="0"/>
        <v>627557</v>
      </c>
      <c r="X18" s="504"/>
      <c r="Y18" s="504"/>
      <c r="Z18" s="504"/>
      <c r="AA18" s="504"/>
      <c r="AB18" s="504"/>
      <c r="AC18" s="505"/>
      <c r="AD18" s="361"/>
      <c r="AE18" s="359"/>
      <c r="AF18" s="359"/>
      <c r="AG18" s="360"/>
      <c r="AH18" s="361"/>
      <c r="AI18" s="359"/>
      <c r="AJ18" s="359"/>
      <c r="AK18" s="359"/>
      <c r="AL18" s="360"/>
      <c r="AM18" s="351"/>
      <c r="AN18" s="352"/>
      <c r="AO18" s="352"/>
      <c r="AP18" s="353"/>
      <c r="AQ18" s="189"/>
      <c r="AR18" s="542"/>
      <c r="AS18" s="543"/>
      <c r="AT18" s="543"/>
      <c r="AU18" s="543"/>
      <c r="AV18" s="543"/>
      <c r="AW18" s="543"/>
      <c r="AX18" s="543"/>
      <c r="AY18" s="543"/>
      <c r="AZ18" s="544"/>
      <c r="BA18" s="373"/>
      <c r="BB18" s="374"/>
      <c r="BC18" s="374"/>
      <c r="BD18" s="374"/>
      <c r="BE18" s="374"/>
      <c r="BF18" s="375"/>
      <c r="BG18" s="373"/>
      <c r="BH18" s="374"/>
      <c r="BI18" s="374"/>
      <c r="BJ18" s="374"/>
      <c r="BK18" s="374"/>
      <c r="BL18" s="375"/>
      <c r="BM18" s="564"/>
      <c r="BN18" s="373"/>
      <c r="BO18" s="374"/>
      <c r="BP18" s="374"/>
      <c r="BQ18" s="375"/>
      <c r="BR18" s="189"/>
      <c r="BS18" s="242"/>
    </row>
    <row r="19" spans="1:71" ht="15" customHeight="1">
      <c r="A19" s="483" t="s">
        <v>184</v>
      </c>
      <c r="B19" s="484"/>
      <c r="C19" s="484"/>
      <c r="D19" s="484"/>
      <c r="E19" s="484"/>
      <c r="F19" s="484"/>
      <c r="G19" s="484"/>
      <c r="H19" s="484"/>
      <c r="I19" s="484"/>
      <c r="J19" s="484"/>
      <c r="K19" s="506">
        <v>736834</v>
      </c>
      <c r="L19" s="507"/>
      <c r="M19" s="507"/>
      <c r="N19" s="507"/>
      <c r="O19" s="507"/>
      <c r="P19" s="507"/>
      <c r="Q19" s="551">
        <v>69302</v>
      </c>
      <c r="R19" s="507"/>
      <c r="S19" s="507"/>
      <c r="T19" s="507"/>
      <c r="U19" s="507"/>
      <c r="V19" s="507"/>
      <c r="W19" s="503">
        <f t="shared" si="0"/>
        <v>806136</v>
      </c>
      <c r="X19" s="504"/>
      <c r="Y19" s="504"/>
      <c r="Z19" s="504"/>
      <c r="AA19" s="504"/>
      <c r="AB19" s="504"/>
      <c r="AC19" s="505"/>
      <c r="AD19" s="361"/>
      <c r="AE19" s="359"/>
      <c r="AF19" s="359"/>
      <c r="AG19" s="360"/>
      <c r="AH19" s="361"/>
      <c r="AI19" s="359"/>
      <c r="AJ19" s="359"/>
      <c r="AK19" s="359"/>
      <c r="AL19" s="360"/>
      <c r="AM19" s="351"/>
      <c r="AN19" s="352"/>
      <c r="AO19" s="352"/>
      <c r="AP19" s="353"/>
      <c r="AQ19" s="189"/>
      <c r="AR19" s="542"/>
      <c r="AS19" s="543"/>
      <c r="AT19" s="543"/>
      <c r="AU19" s="543"/>
      <c r="AV19" s="543"/>
      <c r="AW19" s="543"/>
      <c r="AX19" s="543"/>
      <c r="AY19" s="543"/>
      <c r="AZ19" s="544"/>
      <c r="BA19" s="561">
        <v>17</v>
      </c>
      <c r="BB19" s="561"/>
      <c r="BC19" s="561"/>
      <c r="BD19" s="561"/>
      <c r="BE19" s="561"/>
      <c r="BF19" s="561"/>
      <c r="BG19" s="530">
        <v>0</v>
      </c>
      <c r="BH19" s="531"/>
      <c r="BI19" s="531"/>
      <c r="BJ19" s="531"/>
      <c r="BK19" s="531"/>
      <c r="BL19" s="532"/>
      <c r="BM19" s="562">
        <v>853</v>
      </c>
      <c r="BN19" s="530">
        <v>1926</v>
      </c>
      <c r="BO19" s="531"/>
      <c r="BP19" s="531"/>
      <c r="BQ19" s="532"/>
      <c r="BR19" s="189"/>
      <c r="BS19" s="242"/>
    </row>
    <row r="20" spans="1:71" ht="15" customHeight="1">
      <c r="A20" s="483" t="s">
        <v>185</v>
      </c>
      <c r="B20" s="484"/>
      <c r="C20" s="484"/>
      <c r="D20" s="484"/>
      <c r="E20" s="484"/>
      <c r="F20" s="484"/>
      <c r="G20" s="484"/>
      <c r="H20" s="484"/>
      <c r="I20" s="484"/>
      <c r="J20" s="484"/>
      <c r="K20" s="518">
        <v>623638</v>
      </c>
      <c r="L20" s="518"/>
      <c r="M20" s="518"/>
      <c r="N20" s="518"/>
      <c r="O20" s="518"/>
      <c r="P20" s="506"/>
      <c r="Q20" s="520">
        <v>52375</v>
      </c>
      <c r="R20" s="518"/>
      <c r="S20" s="518"/>
      <c r="T20" s="518"/>
      <c r="U20" s="518"/>
      <c r="V20" s="506"/>
      <c r="W20" s="521">
        <f t="shared" si="0"/>
        <v>676013</v>
      </c>
      <c r="X20" s="522"/>
      <c r="Y20" s="522"/>
      <c r="Z20" s="522"/>
      <c r="AA20" s="522"/>
      <c r="AB20" s="522"/>
      <c r="AC20" s="522"/>
      <c r="AD20" s="361"/>
      <c r="AE20" s="359"/>
      <c r="AF20" s="359"/>
      <c r="AG20" s="360"/>
      <c r="AH20" s="361"/>
      <c r="AI20" s="359"/>
      <c r="AJ20" s="359"/>
      <c r="AK20" s="359"/>
      <c r="AL20" s="360"/>
      <c r="AM20" s="351"/>
      <c r="AN20" s="352"/>
      <c r="AO20" s="352"/>
      <c r="AP20" s="353"/>
      <c r="AQ20" s="189"/>
      <c r="AR20" s="542"/>
      <c r="AS20" s="543"/>
      <c r="AT20" s="543"/>
      <c r="AU20" s="543"/>
      <c r="AV20" s="543"/>
      <c r="AW20" s="543"/>
      <c r="AX20" s="543"/>
      <c r="AY20" s="543"/>
      <c r="AZ20" s="544"/>
      <c r="BA20" s="561"/>
      <c r="BB20" s="561"/>
      <c r="BC20" s="561"/>
      <c r="BD20" s="561"/>
      <c r="BE20" s="561"/>
      <c r="BF20" s="561"/>
      <c r="BG20" s="533"/>
      <c r="BH20" s="534"/>
      <c r="BI20" s="534"/>
      <c r="BJ20" s="534"/>
      <c r="BK20" s="534"/>
      <c r="BL20" s="535"/>
      <c r="BM20" s="565"/>
      <c r="BN20" s="533"/>
      <c r="BO20" s="534"/>
      <c r="BP20" s="534"/>
      <c r="BQ20" s="535"/>
      <c r="BR20" s="189"/>
      <c r="BS20" s="242"/>
    </row>
    <row r="21" spans="1:71" ht="15" customHeight="1">
      <c r="A21" s="483" t="s">
        <v>186</v>
      </c>
      <c r="B21" s="484"/>
      <c r="C21" s="484"/>
      <c r="D21" s="484"/>
      <c r="E21" s="484"/>
      <c r="F21" s="484"/>
      <c r="G21" s="484"/>
      <c r="H21" s="484"/>
      <c r="I21" s="484"/>
      <c r="J21" s="484"/>
      <c r="K21" s="518">
        <v>646502</v>
      </c>
      <c r="L21" s="518"/>
      <c r="M21" s="518"/>
      <c r="N21" s="518"/>
      <c r="O21" s="518"/>
      <c r="P21" s="506"/>
      <c r="Q21" s="520">
        <v>44296</v>
      </c>
      <c r="R21" s="518"/>
      <c r="S21" s="518"/>
      <c r="T21" s="518"/>
      <c r="U21" s="518"/>
      <c r="V21" s="506"/>
      <c r="W21" s="521">
        <f>SUM(K21:V21)</f>
        <v>690798</v>
      </c>
      <c r="X21" s="522"/>
      <c r="Y21" s="522"/>
      <c r="Z21" s="522"/>
      <c r="AA21" s="522"/>
      <c r="AB21" s="522"/>
      <c r="AC21" s="522"/>
      <c r="AD21" s="361"/>
      <c r="AE21" s="359"/>
      <c r="AF21" s="359"/>
      <c r="AG21" s="360"/>
      <c r="AH21" s="361"/>
      <c r="AI21" s="359"/>
      <c r="AJ21" s="359"/>
      <c r="AK21" s="359"/>
      <c r="AL21" s="360"/>
      <c r="AM21" s="351"/>
      <c r="AN21" s="352"/>
      <c r="AO21" s="352"/>
      <c r="AP21" s="353"/>
      <c r="AQ21" s="189"/>
      <c r="AR21" s="545"/>
      <c r="AS21" s="546"/>
      <c r="AT21" s="546"/>
      <c r="AU21" s="546"/>
      <c r="AV21" s="546"/>
      <c r="AW21" s="546"/>
      <c r="AX21" s="546"/>
      <c r="AY21" s="546"/>
      <c r="AZ21" s="547"/>
      <c r="BA21" s="561"/>
      <c r="BB21" s="561"/>
      <c r="BC21" s="561"/>
      <c r="BD21" s="561"/>
      <c r="BE21" s="561"/>
      <c r="BF21" s="561"/>
      <c r="BG21" s="536"/>
      <c r="BH21" s="537"/>
      <c r="BI21" s="537"/>
      <c r="BJ21" s="537"/>
      <c r="BK21" s="537"/>
      <c r="BL21" s="538"/>
      <c r="BM21" s="566"/>
      <c r="BN21" s="536"/>
      <c r="BO21" s="537"/>
      <c r="BP21" s="537"/>
      <c r="BQ21" s="538"/>
      <c r="BR21" s="189"/>
      <c r="BS21" s="242"/>
    </row>
    <row r="22" spans="1:71" ht="15" customHeight="1">
      <c r="A22" s="483" t="s">
        <v>187</v>
      </c>
      <c r="B22" s="484"/>
      <c r="C22" s="484"/>
      <c r="D22" s="484"/>
      <c r="E22" s="484"/>
      <c r="F22" s="484"/>
      <c r="G22" s="484"/>
      <c r="H22" s="484"/>
      <c r="I22" s="484"/>
      <c r="J22" s="484"/>
      <c r="K22" s="553">
        <v>760948</v>
      </c>
      <c r="L22" s="553"/>
      <c r="M22" s="553"/>
      <c r="N22" s="553"/>
      <c r="O22" s="553"/>
      <c r="P22" s="554"/>
      <c r="Q22" s="552">
        <v>45417</v>
      </c>
      <c r="R22" s="553"/>
      <c r="S22" s="553"/>
      <c r="T22" s="553"/>
      <c r="U22" s="553"/>
      <c r="V22" s="554"/>
      <c r="W22" s="569">
        <f>SUM(K22:V22)</f>
        <v>806365</v>
      </c>
      <c r="X22" s="570"/>
      <c r="Y22" s="570"/>
      <c r="Z22" s="570"/>
      <c r="AA22" s="570"/>
      <c r="AB22" s="570"/>
      <c r="AC22" s="570"/>
      <c r="AD22" s="361"/>
      <c r="AE22" s="359"/>
      <c r="AF22" s="359"/>
      <c r="AG22" s="360"/>
      <c r="AH22" s="361"/>
      <c r="AI22" s="359"/>
      <c r="AJ22" s="359"/>
      <c r="AK22" s="359"/>
      <c r="AL22" s="360"/>
      <c r="AM22" s="351"/>
      <c r="AN22" s="352"/>
      <c r="AO22" s="352"/>
      <c r="AP22" s="353"/>
      <c r="AQ22" s="189"/>
      <c r="AR22" s="539" t="s">
        <v>204</v>
      </c>
      <c r="AS22" s="540"/>
      <c r="AT22" s="540"/>
      <c r="AU22" s="540"/>
      <c r="AV22" s="540"/>
      <c r="AW22" s="540"/>
      <c r="AX22" s="540"/>
      <c r="AY22" s="540"/>
      <c r="AZ22" s="541"/>
      <c r="BA22" s="561">
        <v>11</v>
      </c>
      <c r="BB22" s="561"/>
      <c r="BC22" s="561"/>
      <c r="BD22" s="561"/>
      <c r="BE22" s="561"/>
      <c r="BF22" s="561"/>
      <c r="BG22" s="530">
        <v>0</v>
      </c>
      <c r="BH22" s="531"/>
      <c r="BI22" s="531"/>
      <c r="BJ22" s="531"/>
      <c r="BK22" s="531"/>
      <c r="BL22" s="532"/>
      <c r="BM22" s="562">
        <v>1015</v>
      </c>
      <c r="BN22" s="530">
        <v>2043</v>
      </c>
      <c r="BO22" s="531"/>
      <c r="BP22" s="531"/>
      <c r="BQ22" s="532"/>
      <c r="BR22" s="189"/>
      <c r="BS22" s="242"/>
    </row>
    <row r="23" spans="1:71" ht="17.25" customHeight="1">
      <c r="A23" s="483" t="s">
        <v>194</v>
      </c>
      <c r="B23" s="484"/>
      <c r="C23" s="484"/>
      <c r="D23" s="484"/>
      <c r="E23" s="484"/>
      <c r="F23" s="484"/>
      <c r="G23" s="484"/>
      <c r="H23" s="484"/>
      <c r="I23" s="484"/>
      <c r="J23" s="484"/>
      <c r="K23" s="514">
        <v>976694</v>
      </c>
      <c r="L23" s="515"/>
      <c r="M23" s="515"/>
      <c r="N23" s="515"/>
      <c r="O23" s="515"/>
      <c r="P23" s="515"/>
      <c r="Q23" s="515">
        <v>33385</v>
      </c>
      <c r="R23" s="515"/>
      <c r="S23" s="515"/>
      <c r="T23" s="515"/>
      <c r="U23" s="515"/>
      <c r="V23" s="515"/>
      <c r="W23" s="516">
        <f>SUM(K23:V23)</f>
        <v>1010079</v>
      </c>
      <c r="X23" s="516"/>
      <c r="Y23" s="516"/>
      <c r="Z23" s="516"/>
      <c r="AA23" s="516"/>
      <c r="AB23" s="516"/>
      <c r="AC23" s="517"/>
      <c r="AD23" s="358">
        <v>559792</v>
      </c>
      <c r="AE23" s="359"/>
      <c r="AF23" s="359"/>
      <c r="AG23" s="360"/>
      <c r="AH23" s="358">
        <v>19559</v>
      </c>
      <c r="AI23" s="359"/>
      <c r="AJ23" s="359"/>
      <c r="AK23" s="359"/>
      <c r="AL23" s="360"/>
      <c r="AM23" s="354">
        <v>579351</v>
      </c>
      <c r="AN23" s="352"/>
      <c r="AO23" s="352"/>
      <c r="AP23" s="353"/>
      <c r="AQ23" s="189"/>
      <c r="AR23" s="542"/>
      <c r="AS23" s="543"/>
      <c r="AT23" s="543"/>
      <c r="AU23" s="543"/>
      <c r="AV23" s="543"/>
      <c r="AW23" s="543"/>
      <c r="AX23" s="543"/>
      <c r="AY23" s="543"/>
      <c r="AZ23" s="544"/>
      <c r="BA23" s="561"/>
      <c r="BB23" s="561"/>
      <c r="BC23" s="561"/>
      <c r="BD23" s="561"/>
      <c r="BE23" s="561"/>
      <c r="BF23" s="561"/>
      <c r="BG23" s="533"/>
      <c r="BH23" s="534"/>
      <c r="BI23" s="534"/>
      <c r="BJ23" s="534"/>
      <c r="BK23" s="534"/>
      <c r="BL23" s="535"/>
      <c r="BM23" s="565"/>
      <c r="BN23" s="533"/>
      <c r="BO23" s="534"/>
      <c r="BP23" s="534"/>
      <c r="BQ23" s="535"/>
      <c r="BR23" s="189"/>
      <c r="BS23" s="242"/>
    </row>
    <row r="24" spans="1:71" ht="17.25" customHeight="1">
      <c r="A24" s="483" t="s">
        <v>195</v>
      </c>
      <c r="B24" s="484"/>
      <c r="C24" s="484"/>
      <c r="D24" s="484"/>
      <c r="E24" s="484"/>
      <c r="F24" s="484"/>
      <c r="G24" s="484"/>
      <c r="H24" s="484"/>
      <c r="I24" s="484"/>
      <c r="J24" s="484"/>
      <c r="K24" s="514">
        <v>1020289</v>
      </c>
      <c r="L24" s="515"/>
      <c r="M24" s="515"/>
      <c r="N24" s="515"/>
      <c r="O24" s="515"/>
      <c r="P24" s="515"/>
      <c r="Q24" s="515">
        <v>39561</v>
      </c>
      <c r="R24" s="515"/>
      <c r="S24" s="515"/>
      <c r="T24" s="515"/>
      <c r="U24" s="515"/>
      <c r="V24" s="515"/>
      <c r="W24" s="516">
        <f>SUM(K24:V24)</f>
        <v>1059850</v>
      </c>
      <c r="X24" s="516"/>
      <c r="Y24" s="516"/>
      <c r="Z24" s="516"/>
      <c r="AA24" s="516"/>
      <c r="AB24" s="516"/>
      <c r="AC24" s="517"/>
      <c r="AD24" s="358">
        <v>579017</v>
      </c>
      <c r="AE24" s="359"/>
      <c r="AF24" s="359"/>
      <c r="AG24" s="360"/>
      <c r="AH24" s="358">
        <v>21897</v>
      </c>
      <c r="AI24" s="359"/>
      <c r="AJ24" s="359"/>
      <c r="AK24" s="359"/>
      <c r="AL24" s="360"/>
      <c r="AM24" s="354">
        <v>600914</v>
      </c>
      <c r="AN24" s="352"/>
      <c r="AO24" s="352"/>
      <c r="AP24" s="353"/>
      <c r="AQ24" s="189"/>
      <c r="AR24" s="542"/>
      <c r="AS24" s="543"/>
      <c r="AT24" s="543"/>
      <c r="AU24" s="543"/>
      <c r="AV24" s="543"/>
      <c r="AW24" s="543"/>
      <c r="AX24" s="543"/>
      <c r="AY24" s="543"/>
      <c r="AZ24" s="544"/>
      <c r="BA24" s="561"/>
      <c r="BB24" s="561"/>
      <c r="BC24" s="561"/>
      <c r="BD24" s="561"/>
      <c r="BE24" s="561"/>
      <c r="BF24" s="561"/>
      <c r="BG24" s="533"/>
      <c r="BH24" s="534"/>
      <c r="BI24" s="534"/>
      <c r="BJ24" s="534"/>
      <c r="BK24" s="534"/>
      <c r="BL24" s="535"/>
      <c r="BM24" s="565"/>
      <c r="BN24" s="533"/>
      <c r="BO24" s="534"/>
      <c r="BP24" s="534"/>
      <c r="BQ24" s="535"/>
      <c r="BR24" s="189"/>
      <c r="BS24" s="242"/>
    </row>
    <row r="25" spans="1:71" ht="17.25" customHeight="1">
      <c r="A25" s="483" t="s">
        <v>198</v>
      </c>
      <c r="B25" s="484"/>
      <c r="C25" s="484"/>
      <c r="D25" s="484"/>
      <c r="E25" s="484"/>
      <c r="F25" s="484"/>
      <c r="G25" s="484"/>
      <c r="H25" s="484"/>
      <c r="I25" s="484"/>
      <c r="J25" s="484"/>
      <c r="K25" s="555">
        <v>508234</v>
      </c>
      <c r="L25" s="556"/>
      <c r="M25" s="556"/>
      <c r="N25" s="556"/>
      <c r="O25" s="556"/>
      <c r="P25" s="556"/>
      <c r="Q25" s="556">
        <v>33409</v>
      </c>
      <c r="R25" s="556"/>
      <c r="S25" s="556"/>
      <c r="T25" s="556"/>
      <c r="U25" s="556"/>
      <c r="V25" s="556"/>
      <c r="W25" s="559">
        <f>SUM(K25:V25)</f>
        <v>541643</v>
      </c>
      <c r="X25" s="559"/>
      <c r="Y25" s="559"/>
      <c r="Z25" s="559"/>
      <c r="AA25" s="559"/>
      <c r="AB25" s="559"/>
      <c r="AC25" s="560"/>
      <c r="AD25" s="358">
        <v>296812</v>
      </c>
      <c r="AE25" s="359"/>
      <c r="AF25" s="359"/>
      <c r="AG25" s="360"/>
      <c r="AH25" s="358">
        <v>11503</v>
      </c>
      <c r="AI25" s="359"/>
      <c r="AJ25" s="359"/>
      <c r="AK25" s="359"/>
      <c r="AL25" s="360"/>
      <c r="AM25" s="354">
        <v>308315</v>
      </c>
      <c r="AN25" s="352"/>
      <c r="AO25" s="352"/>
      <c r="AP25" s="353"/>
      <c r="AQ25" s="189"/>
      <c r="AR25" s="542"/>
      <c r="AS25" s="543"/>
      <c r="AT25" s="543"/>
      <c r="AU25" s="543"/>
      <c r="AV25" s="543"/>
      <c r="AW25" s="543"/>
      <c r="AX25" s="543"/>
      <c r="AY25" s="543"/>
      <c r="AZ25" s="544"/>
      <c r="BA25" s="561"/>
      <c r="BB25" s="561"/>
      <c r="BC25" s="561"/>
      <c r="BD25" s="561"/>
      <c r="BE25" s="561"/>
      <c r="BF25" s="561"/>
      <c r="BG25" s="533"/>
      <c r="BH25" s="534"/>
      <c r="BI25" s="534"/>
      <c r="BJ25" s="534"/>
      <c r="BK25" s="534"/>
      <c r="BL25" s="535"/>
      <c r="BM25" s="565"/>
      <c r="BN25" s="533"/>
      <c r="BO25" s="534"/>
      <c r="BP25" s="534"/>
      <c r="BQ25" s="535"/>
      <c r="BR25" s="189"/>
      <c r="BS25" s="242"/>
    </row>
    <row r="26" spans="1:71" ht="15" customHeight="1" thickBot="1">
      <c r="A26" s="557" t="s">
        <v>216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48">
        <v>699005</v>
      </c>
      <c r="L26" s="549"/>
      <c r="M26" s="549"/>
      <c r="N26" s="549"/>
      <c r="O26" s="549"/>
      <c r="P26" s="549"/>
      <c r="Q26" s="550">
        <v>38071</v>
      </c>
      <c r="R26" s="549"/>
      <c r="S26" s="549"/>
      <c r="T26" s="549"/>
      <c r="U26" s="549"/>
      <c r="V26" s="549"/>
      <c r="W26" s="571">
        <f>K26+Q26</f>
        <v>737076</v>
      </c>
      <c r="X26" s="572"/>
      <c r="Y26" s="572"/>
      <c r="Z26" s="572"/>
      <c r="AA26" s="572"/>
      <c r="AB26" s="572"/>
      <c r="AC26" s="573"/>
      <c r="AD26" s="355">
        <f>'GİRİŞ SAYILARI'!C27+'GİRİŞ SAYILARI'!E27+'GİRİŞ SAYILARI'!G27+'GİRİŞ SAYILARI'!I27+'GİRİŞ SAYILARI'!K27+'GİRİŞ SAYILARI'!M27+'GİRİŞ SAYILARI'!O27+'GİRİŞ SAYILARI'!Q27+'GİRİŞ SAYILARI'!S27+'GİRİŞ SAYILARI'!U27+'GİRİŞ SAYILARI'!W27+'GİRİŞ SAYILARI'!Y27</f>
        <v>466989</v>
      </c>
      <c r="AE26" s="356"/>
      <c r="AF26" s="356"/>
      <c r="AG26" s="357"/>
      <c r="AH26" s="355">
        <f>'GİRİŞ SAYILARI'!C28+'GİRİŞ SAYILARI'!E28+'GİRİŞ SAYILARI'!G28+'GİRİŞ SAYILARI'!I28+'GİRİŞ SAYILARI'!K28+'GİRİŞ SAYILARI'!M28+'GİRİŞ SAYILARI'!O28+'GİRİŞ SAYILARI'!Q28+'GİRİŞ SAYILARI'!S28+'GİRİŞ SAYILARI'!U28+'GİRİŞ SAYILARI'!W28+'GİRİŞ SAYILARI'!Y28</f>
        <v>24138</v>
      </c>
      <c r="AI26" s="356"/>
      <c r="AJ26" s="356"/>
      <c r="AK26" s="356"/>
      <c r="AL26" s="357"/>
      <c r="AM26" s="348">
        <f>AD26+AH26</f>
        <v>491127</v>
      </c>
      <c r="AN26" s="349"/>
      <c r="AO26" s="349"/>
      <c r="AP26" s="350"/>
      <c r="AQ26" s="243"/>
      <c r="AR26" s="542"/>
      <c r="AS26" s="543"/>
      <c r="AT26" s="543"/>
      <c r="AU26" s="543"/>
      <c r="AV26" s="543"/>
      <c r="AW26" s="543"/>
      <c r="AX26" s="543"/>
      <c r="AY26" s="543"/>
      <c r="AZ26" s="544"/>
      <c r="BA26" s="562"/>
      <c r="BB26" s="562"/>
      <c r="BC26" s="562"/>
      <c r="BD26" s="562"/>
      <c r="BE26" s="562"/>
      <c r="BF26" s="562"/>
      <c r="BG26" s="533"/>
      <c r="BH26" s="534"/>
      <c r="BI26" s="534"/>
      <c r="BJ26" s="534"/>
      <c r="BK26" s="534"/>
      <c r="BL26" s="535"/>
      <c r="BM26" s="565"/>
      <c r="BN26" s="533"/>
      <c r="BO26" s="534"/>
      <c r="BP26" s="534"/>
      <c r="BQ26" s="535"/>
      <c r="BR26" s="243"/>
      <c r="BS26" s="244"/>
    </row>
    <row r="27" spans="1:69" ht="15" customHeight="1">
      <c r="A27" s="483" t="s">
        <v>507</v>
      </c>
      <c r="B27" s="484"/>
      <c r="C27" s="484"/>
      <c r="D27" s="484"/>
      <c r="E27" s="484"/>
      <c r="F27" s="484"/>
      <c r="G27" s="484"/>
      <c r="H27" s="484"/>
      <c r="I27" s="484"/>
      <c r="J27" s="484"/>
      <c r="K27" s="555">
        <f>'GECELEME SAYILARI'!P9</f>
        <v>177470</v>
      </c>
      <c r="L27" s="556"/>
      <c r="M27" s="556"/>
      <c r="N27" s="556"/>
      <c r="O27" s="556"/>
      <c r="P27" s="556"/>
      <c r="Q27" s="556">
        <f>'GECELEME SAYILARI'!P10</f>
        <v>11620</v>
      </c>
      <c r="R27" s="556"/>
      <c r="S27" s="556"/>
      <c r="T27" s="556"/>
      <c r="U27" s="556"/>
      <c r="V27" s="556"/>
      <c r="W27" s="559">
        <f>'GECELEME SAYILARI'!P11</f>
        <v>189090</v>
      </c>
      <c r="X27" s="559"/>
      <c r="Y27" s="559"/>
      <c r="Z27" s="559"/>
      <c r="AA27" s="559"/>
      <c r="AB27" s="559"/>
      <c r="AC27" s="560"/>
      <c r="AD27" s="358">
        <f>'GİRİŞ SAYILARI'!AA12</f>
        <v>100465</v>
      </c>
      <c r="AE27" s="359"/>
      <c r="AF27" s="359"/>
      <c r="AG27" s="360"/>
      <c r="AH27" s="358">
        <f>'GİRİŞ SAYILARI'!AA13</f>
        <v>7171</v>
      </c>
      <c r="AI27" s="359"/>
      <c r="AJ27" s="359"/>
      <c r="AK27" s="359"/>
      <c r="AL27" s="360"/>
      <c r="AM27" s="354">
        <f>'GİRİŞ SAYILARI'!AA14</f>
        <v>107636</v>
      </c>
      <c r="AN27" s="352"/>
      <c r="AO27" s="352"/>
      <c r="AP27" s="353"/>
      <c r="AQ27" s="1"/>
      <c r="AR27" s="567" t="s">
        <v>66</v>
      </c>
      <c r="AS27" s="567"/>
      <c r="AT27" s="567"/>
      <c r="AU27" s="567"/>
      <c r="AV27" s="567"/>
      <c r="AW27" s="567"/>
      <c r="AX27" s="567"/>
      <c r="AY27" s="567"/>
      <c r="AZ27" s="567"/>
      <c r="BA27" s="568">
        <f>BA19+BA22</f>
        <v>28</v>
      </c>
      <c r="BB27" s="568"/>
      <c r="BC27" s="568"/>
      <c r="BD27" s="568"/>
      <c r="BE27" s="568"/>
      <c r="BF27" s="568"/>
      <c r="BG27" s="568">
        <f>BG19+BG22</f>
        <v>0</v>
      </c>
      <c r="BH27" s="568"/>
      <c r="BI27" s="568"/>
      <c r="BJ27" s="568"/>
      <c r="BK27" s="568"/>
      <c r="BL27" s="568"/>
      <c r="BM27" s="568">
        <f>BM19+BM22</f>
        <v>1868</v>
      </c>
      <c r="BN27" s="568">
        <f>BN19+BN22</f>
        <v>3969</v>
      </c>
      <c r="BO27" s="568"/>
      <c r="BP27" s="568"/>
      <c r="BQ27" s="568"/>
    </row>
    <row r="28" spans="2:69" ht="15" customHeight="1">
      <c r="B28" s="519" t="s">
        <v>206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1"/>
      <c r="AR28" s="567"/>
      <c r="AS28" s="567"/>
      <c r="AT28" s="567"/>
      <c r="AU28" s="567"/>
      <c r="AV28" s="567"/>
      <c r="AW28" s="567"/>
      <c r="AX28" s="567"/>
      <c r="AY28" s="567"/>
      <c r="AZ28" s="567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</row>
    <row r="29" spans="1:63" ht="15" customHeight="1">
      <c r="A29" s="84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4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508" t="s">
        <v>509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10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511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27">
    <mergeCell ref="AM27:AP27"/>
    <mergeCell ref="A27:J27"/>
    <mergeCell ref="K27:P27"/>
    <mergeCell ref="Q27:V27"/>
    <mergeCell ref="W27:AC27"/>
    <mergeCell ref="AD27:AG27"/>
    <mergeCell ref="AH27:AL27"/>
    <mergeCell ref="AR27:AZ28"/>
    <mergeCell ref="BA27:BF28"/>
    <mergeCell ref="BG27:BL28"/>
    <mergeCell ref="BM27:BM28"/>
    <mergeCell ref="BN27:BQ28"/>
    <mergeCell ref="W22:AC22"/>
    <mergeCell ref="W26:AC26"/>
    <mergeCell ref="AR22:AZ26"/>
    <mergeCell ref="BN22:BQ26"/>
    <mergeCell ref="AH26:AL26"/>
    <mergeCell ref="BA17:BF18"/>
    <mergeCell ref="BA19:BF21"/>
    <mergeCell ref="BA22:BF26"/>
    <mergeCell ref="BG17:BL18"/>
    <mergeCell ref="BM17:BM18"/>
    <mergeCell ref="BG19:BL21"/>
    <mergeCell ref="BM19:BM21"/>
    <mergeCell ref="BG22:BL26"/>
    <mergeCell ref="BM22:BM26"/>
    <mergeCell ref="A18:J18"/>
    <mergeCell ref="A19:J19"/>
    <mergeCell ref="A25:J25"/>
    <mergeCell ref="A26:J26"/>
    <mergeCell ref="W25:AC25"/>
    <mergeCell ref="A20:J20"/>
    <mergeCell ref="A21:J21"/>
    <mergeCell ref="Q18:V18"/>
    <mergeCell ref="K24:P24"/>
    <mergeCell ref="K22:P22"/>
    <mergeCell ref="A22:J22"/>
    <mergeCell ref="A23:J23"/>
    <mergeCell ref="A24:J24"/>
    <mergeCell ref="K26:P26"/>
    <mergeCell ref="Q26:V26"/>
    <mergeCell ref="K19:P19"/>
    <mergeCell ref="Q19:V19"/>
    <mergeCell ref="Q22:V22"/>
    <mergeCell ref="K25:P25"/>
    <mergeCell ref="Q25:V25"/>
    <mergeCell ref="BN17:BQ18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AD18:AG18"/>
    <mergeCell ref="K21:P21"/>
    <mergeCell ref="Q21:V21"/>
    <mergeCell ref="W21:AC21"/>
    <mergeCell ref="A10:AC10"/>
    <mergeCell ref="A11:J11"/>
    <mergeCell ref="A12:J12"/>
    <mergeCell ref="A13:J13"/>
    <mergeCell ref="A14:J14"/>
    <mergeCell ref="A16:J16"/>
    <mergeCell ref="A17:J17"/>
    <mergeCell ref="B31:AC32"/>
    <mergeCell ref="K23:P23"/>
    <mergeCell ref="Q23:V23"/>
    <mergeCell ref="W23:AC23"/>
    <mergeCell ref="K20:P20"/>
    <mergeCell ref="B28:AP29"/>
    <mergeCell ref="AH20:AL20"/>
    <mergeCell ref="AD20:AG20"/>
    <mergeCell ref="AD21:AG21"/>
    <mergeCell ref="AD22:AG22"/>
    <mergeCell ref="Q16:V16"/>
    <mergeCell ref="W16:AC16"/>
    <mergeCell ref="K17:P17"/>
    <mergeCell ref="Q17:V17"/>
    <mergeCell ref="W17:AC17"/>
    <mergeCell ref="W18:AC18"/>
    <mergeCell ref="K18:P18"/>
    <mergeCell ref="K14:P14"/>
    <mergeCell ref="Q14:V14"/>
    <mergeCell ref="W14:AC14"/>
    <mergeCell ref="K15:P15"/>
    <mergeCell ref="Q15:V15"/>
    <mergeCell ref="W15:AC15"/>
    <mergeCell ref="A15:J15"/>
    <mergeCell ref="K16:P16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AD12:AG12"/>
    <mergeCell ref="AD10:AP10"/>
    <mergeCell ref="BG7:BI7"/>
    <mergeCell ref="BJ7:BL7"/>
    <mergeCell ref="BM7:BP7"/>
    <mergeCell ref="V7:Y7"/>
    <mergeCell ref="Z7:AB7"/>
    <mergeCell ref="AS7:AV7"/>
    <mergeCell ref="A8:BQ8"/>
    <mergeCell ref="Q11:V11"/>
    <mergeCell ref="K12:P12"/>
    <mergeCell ref="Q12:V12"/>
    <mergeCell ref="W12:AC12"/>
    <mergeCell ref="AR12:BA12"/>
    <mergeCell ref="BB12:BJ12"/>
    <mergeCell ref="BQ6:BS6"/>
    <mergeCell ref="BG6:BI6"/>
    <mergeCell ref="BJ6:BL6"/>
    <mergeCell ref="BM6:BP6"/>
    <mergeCell ref="BQ7:BS7"/>
    <mergeCell ref="A7:F7"/>
    <mergeCell ref="G7:J7"/>
    <mergeCell ref="K7:N7"/>
    <mergeCell ref="O7:Q7"/>
    <mergeCell ref="R7:U7"/>
    <mergeCell ref="AC7:AR7"/>
    <mergeCell ref="AW6:AY6"/>
    <mergeCell ref="AZ6:BC6"/>
    <mergeCell ref="BD6:BF6"/>
    <mergeCell ref="AZ7:BC7"/>
    <mergeCell ref="BD7:BF7"/>
    <mergeCell ref="AW7:AY7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W5:AY5"/>
    <mergeCell ref="AZ5:BC5"/>
    <mergeCell ref="BD5:BF5"/>
    <mergeCell ref="BG5:BI5"/>
    <mergeCell ref="BJ5:BL5"/>
    <mergeCell ref="BM5:BP5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4:AY4"/>
    <mergeCell ref="AZ4:BC4"/>
    <mergeCell ref="BD4:BF4"/>
    <mergeCell ref="BG4:BI4"/>
    <mergeCell ref="BJ4:BL4"/>
    <mergeCell ref="BM4:BP4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W11:AC11"/>
    <mergeCell ref="AR11:BA11"/>
    <mergeCell ref="A9:BQ9"/>
    <mergeCell ref="AD11:AG11"/>
    <mergeCell ref="AD25:AG25"/>
    <mergeCell ref="AR15:BQ16"/>
    <mergeCell ref="BB11:BJ11"/>
    <mergeCell ref="BK11:BS11"/>
    <mergeCell ref="AD13:AG13"/>
    <mergeCell ref="AD14:AG14"/>
    <mergeCell ref="AD15:AG15"/>
    <mergeCell ref="AD16:AG16"/>
    <mergeCell ref="AM12:AP12"/>
    <mergeCell ref="AM13:AP13"/>
    <mergeCell ref="AM14:AP14"/>
    <mergeCell ref="AM15:AP15"/>
    <mergeCell ref="AH12:AL12"/>
    <mergeCell ref="AH13:AL13"/>
    <mergeCell ref="AH14:AL14"/>
    <mergeCell ref="AH15:AL15"/>
    <mergeCell ref="AH16:AL16"/>
    <mergeCell ref="AH17:AL17"/>
    <mergeCell ref="AH23:AL23"/>
    <mergeCell ref="AH24:AL24"/>
    <mergeCell ref="AD23:AG23"/>
    <mergeCell ref="AD24:AG24"/>
    <mergeCell ref="AH22:AL22"/>
    <mergeCell ref="AD19:AG19"/>
    <mergeCell ref="AD26:AG26"/>
    <mergeCell ref="AH25:AL25"/>
    <mergeCell ref="AM24:AP24"/>
    <mergeCell ref="AM16:AP16"/>
    <mergeCell ref="AM17:AP17"/>
    <mergeCell ref="AM18:AP18"/>
    <mergeCell ref="AM25:AP25"/>
    <mergeCell ref="AH18:AL18"/>
    <mergeCell ref="AH19:AL19"/>
    <mergeCell ref="AH21:AL21"/>
    <mergeCell ref="AM26:AP26"/>
    <mergeCell ref="AM19:AP19"/>
    <mergeCell ref="AM20:AP20"/>
    <mergeCell ref="AM21:AP21"/>
    <mergeCell ref="AM22:AP22"/>
    <mergeCell ref="AM23:AP23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K305" sqref="K305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99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L307" sqref="L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100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N307" sqref="N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101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D300" sqref="D300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102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P306" sqref="P30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R308" sqref="R308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6"/>
  <sheetViews>
    <sheetView workbookViewId="0" topLeftCell="AB3">
      <selection activeCell="AW49" sqref="AW49"/>
    </sheetView>
  </sheetViews>
  <sheetFormatPr defaultColWidth="8.8515625" defaultRowHeight="12.75"/>
  <cols>
    <col min="1" max="1" width="5.00390625" style="5" customWidth="1"/>
    <col min="2" max="2" width="20.28125" style="5" bestFit="1" customWidth="1"/>
    <col min="3" max="3" width="6.421875" style="5" bestFit="1" customWidth="1"/>
    <col min="4" max="4" width="5.140625" style="5" customWidth="1"/>
    <col min="5" max="5" width="20.28125" style="5" bestFit="1" customWidth="1"/>
    <col min="6" max="6" width="6.421875" style="5" bestFit="1" customWidth="1"/>
    <col min="7" max="7" width="5.00390625" style="5" customWidth="1"/>
    <col min="8" max="8" width="20.28125" style="5" bestFit="1" customWidth="1"/>
    <col min="9" max="9" width="7.421875" style="5" bestFit="1" customWidth="1"/>
    <col min="10" max="10" width="4.8515625" style="5" customWidth="1"/>
    <col min="11" max="11" width="20.28125" style="5" customWidth="1"/>
    <col min="12" max="12" width="7.421875" style="5" customWidth="1"/>
    <col min="13" max="13" width="4.57421875" style="5" customWidth="1"/>
    <col min="14" max="14" width="20.28125" style="5" bestFit="1" customWidth="1"/>
    <col min="15" max="15" width="7.421875" style="5" bestFit="1" customWidth="1"/>
    <col min="16" max="16" width="4.57421875" style="5" customWidth="1"/>
    <col min="17" max="17" width="20.28125" style="5" customWidth="1"/>
    <col min="18" max="18" width="8.7109375" style="5" customWidth="1"/>
    <col min="19" max="19" width="4.8515625" style="5" customWidth="1"/>
    <col min="20" max="20" width="20.28125" style="5" customWidth="1"/>
    <col min="21" max="21" width="10.7109375" style="5" customWidth="1"/>
    <col min="22" max="22" width="4.7109375" style="5" customWidth="1"/>
    <col min="23" max="23" width="20.28125" style="5" customWidth="1"/>
    <col min="24" max="24" width="9.140625" style="5" customWidth="1"/>
    <col min="25" max="25" width="4.710937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7.140625" style="5" customWidth="1"/>
    <col min="38" max="38" width="16.8515625" style="5" customWidth="1"/>
    <col min="39" max="39" width="9.140625" style="5" customWidth="1"/>
    <col min="40" max="40" width="8.8515625" style="5" customWidth="1"/>
    <col min="41" max="41" width="13.28125" style="5" customWidth="1"/>
    <col min="42" max="42" width="9.8515625" style="5" customWidth="1"/>
    <col min="43" max="43" width="8.8515625" style="5" customWidth="1"/>
    <col min="44" max="44" width="14.421875" style="5" customWidth="1"/>
    <col min="45" max="16384" width="8.8515625" style="5" customWidth="1"/>
  </cols>
  <sheetData>
    <row r="1" spans="1:36" s="4" customFormat="1" ht="37.5" customHeight="1" thickBot="1">
      <c r="A1" s="628" t="s">
        <v>219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</row>
    <row r="2" spans="1:45" s="4" customFormat="1" ht="14.25" thickBot="1" thickTop="1">
      <c r="A2" s="625" t="s">
        <v>188</v>
      </c>
      <c r="B2" s="626"/>
      <c r="C2" s="627"/>
      <c r="D2" s="625" t="s">
        <v>188</v>
      </c>
      <c r="E2" s="626"/>
      <c r="F2" s="627"/>
      <c r="G2" s="625" t="s">
        <v>188</v>
      </c>
      <c r="H2" s="626"/>
      <c r="I2" s="627"/>
      <c r="J2" s="625" t="s">
        <v>188</v>
      </c>
      <c r="K2" s="626"/>
      <c r="L2" s="627"/>
      <c r="M2" s="625" t="s">
        <v>188</v>
      </c>
      <c r="N2" s="626"/>
      <c r="O2" s="627"/>
      <c r="P2" s="625" t="s">
        <v>188</v>
      </c>
      <c r="Q2" s="626"/>
      <c r="R2" s="627"/>
      <c r="S2" s="625" t="s">
        <v>188</v>
      </c>
      <c r="T2" s="626"/>
      <c r="U2" s="627"/>
      <c r="V2" s="625" t="s">
        <v>188</v>
      </c>
      <c r="W2" s="626"/>
      <c r="X2" s="627"/>
      <c r="Y2" s="625" t="s">
        <v>188</v>
      </c>
      <c r="Z2" s="626"/>
      <c r="AA2" s="627"/>
      <c r="AB2" s="625" t="s">
        <v>188</v>
      </c>
      <c r="AC2" s="626"/>
      <c r="AD2" s="627"/>
      <c r="AE2" s="625" t="s">
        <v>188</v>
      </c>
      <c r="AF2" s="626"/>
      <c r="AG2" s="627"/>
      <c r="AH2" s="625" t="s">
        <v>188</v>
      </c>
      <c r="AI2" s="626"/>
      <c r="AJ2" s="627"/>
      <c r="AK2" s="625" t="s">
        <v>188</v>
      </c>
      <c r="AL2" s="626"/>
      <c r="AM2" s="627"/>
      <c r="AN2" s="625" t="s">
        <v>188</v>
      </c>
      <c r="AO2" s="626"/>
      <c r="AP2" s="627"/>
      <c r="AQ2" s="625" t="s">
        <v>188</v>
      </c>
      <c r="AR2" s="626"/>
      <c r="AS2" s="627"/>
    </row>
    <row r="3" spans="1:45" s="102" customFormat="1" ht="32.25" thickBot="1">
      <c r="A3" s="104" t="s">
        <v>141</v>
      </c>
      <c r="B3" s="138" t="s">
        <v>120</v>
      </c>
      <c r="C3" s="139" t="s">
        <v>94</v>
      </c>
      <c r="D3" s="104" t="s">
        <v>141</v>
      </c>
      <c r="E3" s="138" t="s">
        <v>120</v>
      </c>
      <c r="F3" s="139" t="s">
        <v>95</v>
      </c>
      <c r="G3" s="104" t="s">
        <v>141</v>
      </c>
      <c r="H3" s="138" t="s">
        <v>120</v>
      </c>
      <c r="I3" s="139" t="s">
        <v>96</v>
      </c>
      <c r="J3" s="104" t="s">
        <v>141</v>
      </c>
      <c r="K3" s="138" t="s">
        <v>120</v>
      </c>
      <c r="L3" s="139" t="s">
        <v>97</v>
      </c>
      <c r="M3" s="104" t="s">
        <v>141</v>
      </c>
      <c r="N3" s="138" t="s">
        <v>120</v>
      </c>
      <c r="O3" s="139" t="s">
        <v>98</v>
      </c>
      <c r="P3" s="104" t="s">
        <v>141</v>
      </c>
      <c r="Q3" s="138" t="s">
        <v>120</v>
      </c>
      <c r="R3" s="139" t="s">
        <v>3</v>
      </c>
      <c r="S3" s="104" t="s">
        <v>141</v>
      </c>
      <c r="T3" s="138" t="s">
        <v>120</v>
      </c>
      <c r="U3" s="139" t="s">
        <v>99</v>
      </c>
      <c r="V3" s="104" t="s">
        <v>141</v>
      </c>
      <c r="W3" s="138" t="s">
        <v>120</v>
      </c>
      <c r="X3" s="139" t="s">
        <v>100</v>
      </c>
      <c r="Y3" s="104" t="s">
        <v>141</v>
      </c>
      <c r="Z3" s="138" t="s">
        <v>120</v>
      </c>
      <c r="AA3" s="139" t="s">
        <v>101</v>
      </c>
      <c r="AB3" s="104" t="s">
        <v>141</v>
      </c>
      <c r="AC3" s="138" t="s">
        <v>120</v>
      </c>
      <c r="AD3" s="139" t="s">
        <v>102</v>
      </c>
      <c r="AE3" s="104" t="s">
        <v>141</v>
      </c>
      <c r="AF3" s="138" t="s">
        <v>120</v>
      </c>
      <c r="AG3" s="347">
        <v>44501</v>
      </c>
      <c r="AH3" s="104" t="s">
        <v>141</v>
      </c>
      <c r="AI3" s="138" t="s">
        <v>120</v>
      </c>
      <c r="AJ3" s="347">
        <v>44531</v>
      </c>
      <c r="AK3" s="104" t="s">
        <v>141</v>
      </c>
      <c r="AL3" s="138" t="s">
        <v>120</v>
      </c>
      <c r="AM3" s="347">
        <v>44562</v>
      </c>
      <c r="AN3" s="104" t="s">
        <v>141</v>
      </c>
      <c r="AO3" s="138" t="s">
        <v>120</v>
      </c>
      <c r="AP3" s="347">
        <v>44593</v>
      </c>
      <c r="AQ3" s="104" t="s">
        <v>141</v>
      </c>
      <c r="AR3" s="138" t="s">
        <v>120</v>
      </c>
      <c r="AS3" s="347">
        <v>44621</v>
      </c>
    </row>
    <row r="4" spans="1:45" ht="12" customHeight="1">
      <c r="A4" s="105">
        <v>1</v>
      </c>
      <c r="B4" s="261" t="s">
        <v>121</v>
      </c>
      <c r="C4" s="262">
        <v>40879</v>
      </c>
      <c r="D4" s="263">
        <v>1</v>
      </c>
      <c r="E4" s="264" t="s">
        <v>121</v>
      </c>
      <c r="F4" s="265">
        <v>44687</v>
      </c>
      <c r="G4" s="263">
        <v>1</v>
      </c>
      <c r="H4" s="261" t="s">
        <v>121</v>
      </c>
      <c r="I4" s="262">
        <v>56749</v>
      </c>
      <c r="J4" s="263">
        <v>1</v>
      </c>
      <c r="K4" s="261" t="s">
        <v>121</v>
      </c>
      <c r="L4" s="266">
        <v>42434</v>
      </c>
      <c r="M4" s="263">
        <v>1</v>
      </c>
      <c r="N4" s="267" t="s">
        <v>121</v>
      </c>
      <c r="O4" s="262">
        <v>32898</v>
      </c>
      <c r="P4" s="263">
        <v>1</v>
      </c>
      <c r="Q4" s="268" t="s">
        <v>121</v>
      </c>
      <c r="R4" s="262">
        <v>68415</v>
      </c>
      <c r="S4" s="263">
        <v>1</v>
      </c>
      <c r="T4" s="278" t="s">
        <v>121</v>
      </c>
      <c r="U4" s="262">
        <v>69151</v>
      </c>
      <c r="V4" s="263">
        <v>1</v>
      </c>
      <c r="W4" s="190" t="s">
        <v>121</v>
      </c>
      <c r="X4" s="262">
        <v>78858</v>
      </c>
      <c r="Y4" s="263">
        <v>1</v>
      </c>
      <c r="Z4" s="190" t="s">
        <v>121</v>
      </c>
      <c r="AA4" s="262">
        <v>87128</v>
      </c>
      <c r="AB4" s="263">
        <v>1</v>
      </c>
      <c r="AC4" s="190" t="s">
        <v>121</v>
      </c>
      <c r="AD4">
        <v>96639</v>
      </c>
      <c r="AE4" s="263">
        <v>1</v>
      </c>
      <c r="AF4" s="268" t="s">
        <v>121</v>
      </c>
      <c r="AG4" s="262">
        <v>81167</v>
      </c>
      <c r="AH4" s="263">
        <v>1</v>
      </c>
      <c r="AI4" s="268" t="s">
        <v>121</v>
      </c>
      <c r="AJ4" s="262">
        <v>56017</v>
      </c>
      <c r="AK4" s="263">
        <v>1</v>
      </c>
      <c r="AL4" s="268" t="s">
        <v>121</v>
      </c>
      <c r="AM4" s="262">
        <v>49306</v>
      </c>
      <c r="AN4" s="263">
        <v>1</v>
      </c>
      <c r="AO4" s="268" t="s">
        <v>121</v>
      </c>
      <c r="AP4" s="262">
        <v>55421</v>
      </c>
      <c r="AQ4" s="263">
        <v>1</v>
      </c>
      <c r="AR4" s="268" t="s">
        <v>121</v>
      </c>
      <c r="AS4" s="262">
        <v>72743</v>
      </c>
    </row>
    <row r="5" spans="1:45" ht="12" customHeight="1" thickBot="1">
      <c r="A5" s="106">
        <v>2</v>
      </c>
      <c r="B5" s="269" t="s">
        <v>57</v>
      </c>
      <c r="C5" s="262">
        <v>412</v>
      </c>
      <c r="D5" s="270">
        <v>2</v>
      </c>
      <c r="E5" s="271" t="s">
        <v>57</v>
      </c>
      <c r="F5" s="272">
        <v>339</v>
      </c>
      <c r="G5" s="270">
        <v>2</v>
      </c>
      <c r="H5" s="269" t="s">
        <v>57</v>
      </c>
      <c r="I5" s="262">
        <v>241</v>
      </c>
      <c r="J5" s="270">
        <v>2</v>
      </c>
      <c r="K5" s="269" t="s">
        <v>25</v>
      </c>
      <c r="L5" s="266">
        <v>175</v>
      </c>
      <c r="M5" s="270">
        <v>2</v>
      </c>
      <c r="N5" s="273" t="s">
        <v>57</v>
      </c>
      <c r="O5" s="262">
        <v>317</v>
      </c>
      <c r="P5" s="270">
        <v>2</v>
      </c>
      <c r="Q5" s="273" t="s">
        <v>57</v>
      </c>
      <c r="R5" s="262">
        <v>888</v>
      </c>
      <c r="S5" s="270">
        <v>2</v>
      </c>
      <c r="T5" s="279" t="s">
        <v>57</v>
      </c>
      <c r="U5" s="262">
        <v>1021</v>
      </c>
      <c r="V5" s="270">
        <v>2</v>
      </c>
      <c r="W5" s="135" t="s">
        <v>57</v>
      </c>
      <c r="X5" s="262">
        <v>1334</v>
      </c>
      <c r="Y5" s="270">
        <v>2</v>
      </c>
      <c r="Z5" s="135" t="s">
        <v>25</v>
      </c>
      <c r="AA5" s="262">
        <v>1088</v>
      </c>
      <c r="AB5" s="270">
        <v>2</v>
      </c>
      <c r="AC5" s="135" t="s">
        <v>57</v>
      </c>
      <c r="AD5">
        <v>1442</v>
      </c>
      <c r="AE5" s="270">
        <v>2</v>
      </c>
      <c r="AF5" s="273" t="s">
        <v>57</v>
      </c>
      <c r="AG5" s="262">
        <v>995</v>
      </c>
      <c r="AH5" s="270">
        <v>2</v>
      </c>
      <c r="AI5" s="273" t="s">
        <v>57</v>
      </c>
      <c r="AJ5" s="262">
        <v>967</v>
      </c>
      <c r="AK5" s="270">
        <v>2</v>
      </c>
      <c r="AL5" s="273" t="s">
        <v>465</v>
      </c>
      <c r="AM5" s="262">
        <v>1051</v>
      </c>
      <c r="AN5" s="270">
        <v>2</v>
      </c>
      <c r="AO5" s="273" t="s">
        <v>465</v>
      </c>
      <c r="AP5" s="262">
        <v>1156</v>
      </c>
      <c r="AQ5" s="270">
        <v>2</v>
      </c>
      <c r="AR5" s="273" t="s">
        <v>465</v>
      </c>
      <c r="AS5" s="262">
        <v>1601</v>
      </c>
    </row>
    <row r="6" spans="1:45" ht="12" customHeight="1">
      <c r="A6" s="106">
        <v>3</v>
      </c>
      <c r="B6" s="269" t="s">
        <v>25</v>
      </c>
      <c r="C6" s="262">
        <v>206</v>
      </c>
      <c r="D6" s="270">
        <v>3</v>
      </c>
      <c r="E6" s="271" t="s">
        <v>4</v>
      </c>
      <c r="F6" s="274">
        <v>213</v>
      </c>
      <c r="G6" s="270">
        <v>3</v>
      </c>
      <c r="H6" s="269" t="s">
        <v>25</v>
      </c>
      <c r="I6" s="262">
        <v>230</v>
      </c>
      <c r="J6" s="270">
        <v>3</v>
      </c>
      <c r="K6" s="269" t="s">
        <v>57</v>
      </c>
      <c r="L6" s="266">
        <v>170</v>
      </c>
      <c r="M6" s="270">
        <v>3</v>
      </c>
      <c r="N6" s="273" t="s">
        <v>4</v>
      </c>
      <c r="O6" s="262">
        <v>135</v>
      </c>
      <c r="P6" s="270">
        <v>3</v>
      </c>
      <c r="Q6" s="273" t="s">
        <v>25</v>
      </c>
      <c r="R6" s="262">
        <v>625</v>
      </c>
      <c r="S6" s="270">
        <v>3</v>
      </c>
      <c r="T6" s="279" t="s">
        <v>4</v>
      </c>
      <c r="U6" s="262">
        <v>631</v>
      </c>
      <c r="V6" s="263">
        <v>3</v>
      </c>
      <c r="W6" s="135" t="s">
        <v>4</v>
      </c>
      <c r="X6" s="262">
        <v>945</v>
      </c>
      <c r="Y6" s="263">
        <v>3</v>
      </c>
      <c r="Z6" s="135" t="s">
        <v>57</v>
      </c>
      <c r="AA6" s="262">
        <v>1021</v>
      </c>
      <c r="AB6" s="263">
        <v>3</v>
      </c>
      <c r="AC6" s="135" t="s">
        <v>4</v>
      </c>
      <c r="AD6">
        <v>948</v>
      </c>
      <c r="AE6" s="263">
        <v>3</v>
      </c>
      <c r="AF6" s="273" t="s">
        <v>25</v>
      </c>
      <c r="AG6" s="262">
        <v>499</v>
      </c>
      <c r="AH6" s="263">
        <v>3</v>
      </c>
      <c r="AI6" s="273" t="s">
        <v>25</v>
      </c>
      <c r="AJ6" s="262">
        <v>467</v>
      </c>
      <c r="AK6" s="263">
        <v>3</v>
      </c>
      <c r="AL6" s="273" t="s">
        <v>338</v>
      </c>
      <c r="AM6" s="262">
        <v>414</v>
      </c>
      <c r="AN6" s="263">
        <v>3</v>
      </c>
      <c r="AO6" s="273" t="s">
        <v>338</v>
      </c>
      <c r="AP6" s="262">
        <v>461</v>
      </c>
      <c r="AQ6" s="263">
        <v>3</v>
      </c>
      <c r="AR6" s="273" t="s">
        <v>338</v>
      </c>
      <c r="AS6" s="262">
        <v>703</v>
      </c>
    </row>
    <row r="7" spans="1:45" ht="12" customHeight="1" thickBot="1">
      <c r="A7" s="106">
        <v>4</v>
      </c>
      <c r="B7" s="269" t="s">
        <v>16</v>
      </c>
      <c r="C7" s="262">
        <v>172</v>
      </c>
      <c r="D7" s="270">
        <v>4</v>
      </c>
      <c r="E7" s="271" t="s">
        <v>25</v>
      </c>
      <c r="F7" s="274">
        <v>175</v>
      </c>
      <c r="G7" s="270">
        <v>4</v>
      </c>
      <c r="H7" s="269" t="s">
        <v>51</v>
      </c>
      <c r="I7" s="262">
        <v>210</v>
      </c>
      <c r="J7" s="270">
        <v>4</v>
      </c>
      <c r="K7" s="269" t="s">
        <v>4</v>
      </c>
      <c r="L7" s="266">
        <v>132</v>
      </c>
      <c r="M7" s="270">
        <v>4</v>
      </c>
      <c r="N7" s="273" t="s">
        <v>8</v>
      </c>
      <c r="O7" s="262">
        <v>90</v>
      </c>
      <c r="P7" s="270">
        <v>4</v>
      </c>
      <c r="Q7" s="273" t="s">
        <v>4</v>
      </c>
      <c r="R7" s="262">
        <v>298</v>
      </c>
      <c r="S7" s="270">
        <v>4</v>
      </c>
      <c r="T7" s="279" t="s">
        <v>25</v>
      </c>
      <c r="U7" s="262">
        <v>519</v>
      </c>
      <c r="V7" s="270">
        <v>4</v>
      </c>
      <c r="W7" s="135" t="s">
        <v>25</v>
      </c>
      <c r="X7" s="262">
        <v>742</v>
      </c>
      <c r="Y7" s="270">
        <v>4</v>
      </c>
      <c r="Z7" s="135" t="s">
        <v>4</v>
      </c>
      <c r="AA7" s="262">
        <v>873</v>
      </c>
      <c r="AB7" s="270">
        <v>4</v>
      </c>
      <c r="AC7" s="135" t="s">
        <v>25</v>
      </c>
      <c r="AD7">
        <v>672</v>
      </c>
      <c r="AE7" s="270">
        <v>4</v>
      </c>
      <c r="AF7" s="273" t="s">
        <v>4</v>
      </c>
      <c r="AG7" s="262">
        <v>419</v>
      </c>
      <c r="AH7" s="270">
        <v>4</v>
      </c>
      <c r="AI7" s="273" t="s">
        <v>4</v>
      </c>
      <c r="AJ7" s="262">
        <v>265</v>
      </c>
      <c r="AK7" s="270">
        <v>4</v>
      </c>
      <c r="AL7" s="273" t="s">
        <v>326</v>
      </c>
      <c r="AM7" s="262">
        <v>230</v>
      </c>
      <c r="AN7" s="270">
        <v>4</v>
      </c>
      <c r="AO7" s="273" t="s">
        <v>222</v>
      </c>
      <c r="AP7" s="262">
        <v>320</v>
      </c>
      <c r="AQ7" s="270">
        <v>4</v>
      </c>
      <c r="AR7" s="273" t="s">
        <v>222</v>
      </c>
      <c r="AS7" s="262">
        <v>463</v>
      </c>
    </row>
    <row r="8" spans="1:45" ht="12" customHeight="1">
      <c r="A8" s="106">
        <v>5</v>
      </c>
      <c r="B8" s="269" t="s">
        <v>86</v>
      </c>
      <c r="C8" s="262">
        <v>163</v>
      </c>
      <c r="D8" s="270">
        <v>5</v>
      </c>
      <c r="E8" s="271" t="s">
        <v>8</v>
      </c>
      <c r="F8" s="274">
        <v>140</v>
      </c>
      <c r="G8" s="270">
        <v>5</v>
      </c>
      <c r="H8" s="269" t="s">
        <v>56</v>
      </c>
      <c r="I8" s="262">
        <v>192</v>
      </c>
      <c r="J8" s="270">
        <v>5</v>
      </c>
      <c r="K8" s="269" t="s">
        <v>85</v>
      </c>
      <c r="L8" s="266">
        <v>119</v>
      </c>
      <c r="M8" s="270">
        <v>5</v>
      </c>
      <c r="N8" s="273" t="s">
        <v>25</v>
      </c>
      <c r="O8" s="262">
        <v>68</v>
      </c>
      <c r="P8" s="270">
        <v>5</v>
      </c>
      <c r="Q8" s="273" t="s">
        <v>126</v>
      </c>
      <c r="R8" s="262">
        <v>230</v>
      </c>
      <c r="S8" s="270">
        <v>5</v>
      </c>
      <c r="T8" s="279" t="s">
        <v>126</v>
      </c>
      <c r="U8" s="262">
        <v>262</v>
      </c>
      <c r="V8" s="263">
        <v>5</v>
      </c>
      <c r="W8" s="135" t="s">
        <v>26</v>
      </c>
      <c r="X8" s="262">
        <v>306</v>
      </c>
      <c r="Y8" s="263">
        <v>5</v>
      </c>
      <c r="Z8" s="135" t="s">
        <v>27</v>
      </c>
      <c r="AA8" s="262">
        <v>430</v>
      </c>
      <c r="AB8" s="263">
        <v>5</v>
      </c>
      <c r="AC8" s="135" t="s">
        <v>27</v>
      </c>
      <c r="AD8">
        <v>396</v>
      </c>
      <c r="AE8" s="263">
        <v>5</v>
      </c>
      <c r="AF8" s="273" t="s">
        <v>122</v>
      </c>
      <c r="AG8" s="262">
        <v>175</v>
      </c>
      <c r="AH8" s="263">
        <v>5</v>
      </c>
      <c r="AI8" s="273" t="s">
        <v>122</v>
      </c>
      <c r="AJ8" s="262">
        <v>173</v>
      </c>
      <c r="AK8" s="263">
        <v>5</v>
      </c>
      <c r="AL8" s="273" t="s">
        <v>222</v>
      </c>
      <c r="AM8" s="262">
        <v>191</v>
      </c>
      <c r="AN8" s="263">
        <v>5</v>
      </c>
      <c r="AO8" s="273" t="s">
        <v>375</v>
      </c>
      <c r="AP8" s="262">
        <v>184</v>
      </c>
      <c r="AQ8" s="263">
        <v>5</v>
      </c>
      <c r="AR8" s="273" t="s">
        <v>345</v>
      </c>
      <c r="AS8" s="262">
        <v>382</v>
      </c>
    </row>
    <row r="9" spans="1:45" ht="12" customHeight="1" thickBot="1">
      <c r="A9" s="106">
        <v>6</v>
      </c>
      <c r="B9" s="269" t="s">
        <v>4</v>
      </c>
      <c r="C9" s="262">
        <v>107</v>
      </c>
      <c r="D9" s="270">
        <v>6</v>
      </c>
      <c r="E9" s="271" t="s">
        <v>51</v>
      </c>
      <c r="F9" s="274">
        <v>104</v>
      </c>
      <c r="G9" s="270">
        <v>6</v>
      </c>
      <c r="H9" s="269" t="s">
        <v>107</v>
      </c>
      <c r="I9" s="262">
        <v>134</v>
      </c>
      <c r="J9" s="270">
        <v>6</v>
      </c>
      <c r="K9" s="269" t="s">
        <v>63</v>
      </c>
      <c r="L9" s="266">
        <v>96</v>
      </c>
      <c r="M9" s="270">
        <v>6</v>
      </c>
      <c r="N9" s="273" t="s">
        <v>89</v>
      </c>
      <c r="O9" s="262">
        <v>58</v>
      </c>
      <c r="P9" s="270">
        <v>6</v>
      </c>
      <c r="Q9" s="273" t="s">
        <v>27</v>
      </c>
      <c r="R9" s="262">
        <v>220</v>
      </c>
      <c r="S9" s="270">
        <v>6</v>
      </c>
      <c r="T9" s="279" t="s">
        <v>122</v>
      </c>
      <c r="U9" s="262">
        <v>211</v>
      </c>
      <c r="V9" s="270">
        <v>6</v>
      </c>
      <c r="W9" s="135" t="s">
        <v>122</v>
      </c>
      <c r="X9" s="262">
        <v>299</v>
      </c>
      <c r="Y9" s="270">
        <v>6</v>
      </c>
      <c r="Z9" s="135" t="s">
        <v>165</v>
      </c>
      <c r="AA9" s="262">
        <v>265</v>
      </c>
      <c r="AB9" s="270">
        <v>6</v>
      </c>
      <c r="AC9" s="135" t="s">
        <v>26</v>
      </c>
      <c r="AD9">
        <v>167</v>
      </c>
      <c r="AE9" s="270">
        <v>6</v>
      </c>
      <c r="AF9" s="273" t="s">
        <v>62</v>
      </c>
      <c r="AG9" s="262">
        <v>119</v>
      </c>
      <c r="AH9" s="270">
        <v>6</v>
      </c>
      <c r="AI9" s="273" t="s">
        <v>44</v>
      </c>
      <c r="AJ9" s="262">
        <v>92</v>
      </c>
      <c r="AK9" s="270">
        <v>6</v>
      </c>
      <c r="AL9" s="273" t="s">
        <v>223</v>
      </c>
      <c r="AM9" s="262">
        <v>93</v>
      </c>
      <c r="AN9" s="270">
        <v>6</v>
      </c>
      <c r="AO9" s="273" t="s">
        <v>395</v>
      </c>
      <c r="AP9" s="262">
        <v>138</v>
      </c>
      <c r="AQ9" s="270">
        <v>6</v>
      </c>
      <c r="AR9" s="273" t="s">
        <v>223</v>
      </c>
      <c r="AS9" s="262">
        <v>176</v>
      </c>
    </row>
    <row r="10" spans="1:45" ht="12" customHeight="1">
      <c r="A10" s="106">
        <v>7</v>
      </c>
      <c r="B10" s="269" t="s">
        <v>31</v>
      </c>
      <c r="C10" s="262">
        <v>93</v>
      </c>
      <c r="D10" s="270">
        <v>7</v>
      </c>
      <c r="E10" s="271" t="s">
        <v>122</v>
      </c>
      <c r="F10" s="274">
        <v>88</v>
      </c>
      <c r="G10" s="270">
        <v>7</v>
      </c>
      <c r="H10" s="269" t="s">
        <v>4</v>
      </c>
      <c r="I10" s="262">
        <v>119</v>
      </c>
      <c r="J10" s="270">
        <v>7</v>
      </c>
      <c r="K10" s="269" t="s">
        <v>51</v>
      </c>
      <c r="L10" s="266">
        <v>64</v>
      </c>
      <c r="M10" s="270">
        <v>7</v>
      </c>
      <c r="N10" s="273" t="s">
        <v>24</v>
      </c>
      <c r="O10" s="262">
        <v>55</v>
      </c>
      <c r="P10" s="270">
        <v>7</v>
      </c>
      <c r="Q10" s="273" t="s">
        <v>26</v>
      </c>
      <c r="R10" s="262">
        <v>152</v>
      </c>
      <c r="S10" s="270">
        <v>7</v>
      </c>
      <c r="T10" s="279" t="s">
        <v>46</v>
      </c>
      <c r="U10" s="262">
        <v>206</v>
      </c>
      <c r="V10" s="263">
        <v>7</v>
      </c>
      <c r="W10" s="135" t="s">
        <v>19</v>
      </c>
      <c r="X10" s="262">
        <v>294</v>
      </c>
      <c r="Y10" s="263">
        <v>7</v>
      </c>
      <c r="Z10" s="135" t="s">
        <v>122</v>
      </c>
      <c r="AA10" s="262">
        <v>208</v>
      </c>
      <c r="AB10" s="263">
        <v>7</v>
      </c>
      <c r="AC10" s="135" t="s">
        <v>122</v>
      </c>
      <c r="AD10">
        <v>131</v>
      </c>
      <c r="AE10" s="263">
        <v>7</v>
      </c>
      <c r="AF10" s="273" t="s">
        <v>27</v>
      </c>
      <c r="AG10" s="262">
        <v>86</v>
      </c>
      <c r="AH10" s="263">
        <v>7</v>
      </c>
      <c r="AI10" s="273" t="s">
        <v>85</v>
      </c>
      <c r="AJ10" s="262">
        <v>72</v>
      </c>
      <c r="AK10" s="263">
        <v>7</v>
      </c>
      <c r="AL10" s="273" t="s">
        <v>345</v>
      </c>
      <c r="AM10" s="262">
        <v>83</v>
      </c>
      <c r="AN10" s="263">
        <v>7</v>
      </c>
      <c r="AO10" s="273" t="s">
        <v>481</v>
      </c>
      <c r="AP10" s="262">
        <v>98</v>
      </c>
      <c r="AQ10" s="263">
        <v>7</v>
      </c>
      <c r="AR10" s="273" t="s">
        <v>395</v>
      </c>
      <c r="AS10" s="262">
        <v>159</v>
      </c>
    </row>
    <row r="11" spans="1:45" ht="12" customHeight="1" thickBot="1">
      <c r="A11" s="106">
        <v>8</v>
      </c>
      <c r="B11" s="269" t="s">
        <v>8</v>
      </c>
      <c r="C11" s="262">
        <v>75</v>
      </c>
      <c r="D11" s="270">
        <v>8</v>
      </c>
      <c r="E11" s="271" t="s">
        <v>19</v>
      </c>
      <c r="F11" s="274">
        <v>82</v>
      </c>
      <c r="G11" s="270">
        <v>8</v>
      </c>
      <c r="H11" s="269" t="s">
        <v>27</v>
      </c>
      <c r="I11" s="262">
        <v>105</v>
      </c>
      <c r="J11" s="270">
        <v>8</v>
      </c>
      <c r="K11" s="269" t="s">
        <v>29</v>
      </c>
      <c r="L11" s="266">
        <v>58</v>
      </c>
      <c r="M11" s="270">
        <v>8</v>
      </c>
      <c r="N11" s="273" t="s">
        <v>62</v>
      </c>
      <c r="O11" s="262">
        <v>54</v>
      </c>
      <c r="P11" s="270">
        <v>8</v>
      </c>
      <c r="Q11" s="273" t="s">
        <v>122</v>
      </c>
      <c r="R11" s="262">
        <v>147</v>
      </c>
      <c r="S11" s="270">
        <v>8</v>
      </c>
      <c r="T11" s="279" t="s">
        <v>24</v>
      </c>
      <c r="U11" s="262">
        <v>160</v>
      </c>
      <c r="V11" s="270">
        <v>8</v>
      </c>
      <c r="W11" s="135" t="s">
        <v>24</v>
      </c>
      <c r="X11" s="262">
        <v>285</v>
      </c>
      <c r="Y11" s="270">
        <v>8</v>
      </c>
      <c r="Z11" s="135" t="s">
        <v>29</v>
      </c>
      <c r="AA11" s="262">
        <v>116</v>
      </c>
      <c r="AB11" s="270">
        <v>8</v>
      </c>
      <c r="AC11" s="135" t="s">
        <v>24</v>
      </c>
      <c r="AD11">
        <v>131</v>
      </c>
      <c r="AE11" s="270">
        <v>8</v>
      </c>
      <c r="AF11" s="273" t="s">
        <v>38</v>
      </c>
      <c r="AG11" s="262">
        <v>79</v>
      </c>
      <c r="AH11" s="270">
        <v>8</v>
      </c>
      <c r="AI11" s="273" t="s">
        <v>145</v>
      </c>
      <c r="AJ11" s="262">
        <v>66</v>
      </c>
      <c r="AK11" s="270">
        <v>8</v>
      </c>
      <c r="AL11" s="273" t="s">
        <v>443</v>
      </c>
      <c r="AM11" s="262">
        <v>58</v>
      </c>
      <c r="AN11" s="270">
        <v>8</v>
      </c>
      <c r="AO11" s="273" t="s">
        <v>223</v>
      </c>
      <c r="AP11" s="262">
        <v>90</v>
      </c>
      <c r="AQ11" s="270">
        <v>8</v>
      </c>
      <c r="AR11" s="273" t="s">
        <v>258</v>
      </c>
      <c r="AS11" s="262">
        <v>134</v>
      </c>
    </row>
    <row r="12" spans="1:45" ht="12" customHeight="1">
      <c r="A12" s="106">
        <v>9</v>
      </c>
      <c r="B12" s="269" t="s">
        <v>18</v>
      </c>
      <c r="C12" s="262">
        <v>63</v>
      </c>
      <c r="D12" s="270">
        <v>9</v>
      </c>
      <c r="E12" s="271" t="s">
        <v>62</v>
      </c>
      <c r="F12" s="274">
        <v>75</v>
      </c>
      <c r="G12" s="270">
        <v>9</v>
      </c>
      <c r="H12" s="269" t="s">
        <v>62</v>
      </c>
      <c r="I12" s="262">
        <v>102</v>
      </c>
      <c r="J12" s="270">
        <v>9</v>
      </c>
      <c r="K12" s="269" t="s">
        <v>122</v>
      </c>
      <c r="L12" s="266">
        <v>47</v>
      </c>
      <c r="M12" s="270">
        <v>9</v>
      </c>
      <c r="N12" s="273" t="s">
        <v>85</v>
      </c>
      <c r="O12" s="262">
        <v>43</v>
      </c>
      <c r="P12" s="270">
        <v>9</v>
      </c>
      <c r="Q12" s="273" t="s">
        <v>56</v>
      </c>
      <c r="R12" s="262">
        <v>71</v>
      </c>
      <c r="S12" s="270">
        <v>9</v>
      </c>
      <c r="T12" s="279" t="s">
        <v>132</v>
      </c>
      <c r="U12" s="262">
        <v>120</v>
      </c>
      <c r="V12" s="263">
        <v>9</v>
      </c>
      <c r="W12" s="135" t="s">
        <v>27</v>
      </c>
      <c r="X12" s="262">
        <v>158</v>
      </c>
      <c r="Y12" s="263">
        <v>9</v>
      </c>
      <c r="Z12" s="135" t="s">
        <v>50</v>
      </c>
      <c r="AA12" s="262">
        <v>108</v>
      </c>
      <c r="AB12" s="263">
        <v>9</v>
      </c>
      <c r="AC12" s="135" t="s">
        <v>29</v>
      </c>
      <c r="AD12">
        <v>120</v>
      </c>
      <c r="AE12" s="263">
        <v>9</v>
      </c>
      <c r="AF12" s="273" t="s">
        <v>19</v>
      </c>
      <c r="AG12" s="262">
        <v>66</v>
      </c>
      <c r="AH12" s="263">
        <v>9</v>
      </c>
      <c r="AI12" s="273" t="s">
        <v>89</v>
      </c>
      <c r="AJ12" s="262">
        <v>58</v>
      </c>
      <c r="AK12" s="263">
        <v>9</v>
      </c>
      <c r="AL12" s="273" t="s">
        <v>395</v>
      </c>
      <c r="AM12" s="262">
        <v>57</v>
      </c>
      <c r="AN12" s="263">
        <v>9</v>
      </c>
      <c r="AO12" s="273" t="s">
        <v>280</v>
      </c>
      <c r="AP12" s="262">
        <v>61</v>
      </c>
      <c r="AQ12" s="263">
        <v>9</v>
      </c>
      <c r="AR12" s="273" t="s">
        <v>247</v>
      </c>
      <c r="AS12" s="262">
        <v>123</v>
      </c>
    </row>
    <row r="13" spans="1:45" ht="12" customHeight="1" thickBot="1">
      <c r="A13" s="106">
        <v>10</v>
      </c>
      <c r="B13" s="269" t="s">
        <v>20</v>
      </c>
      <c r="C13" s="262">
        <v>59</v>
      </c>
      <c r="D13" s="270">
        <v>10</v>
      </c>
      <c r="E13" s="271" t="s">
        <v>40</v>
      </c>
      <c r="F13" s="274">
        <v>67</v>
      </c>
      <c r="G13" s="270">
        <v>10</v>
      </c>
      <c r="H13" s="269" t="s">
        <v>85</v>
      </c>
      <c r="I13" s="262">
        <v>101</v>
      </c>
      <c r="J13" s="270">
        <v>10</v>
      </c>
      <c r="K13" s="269" t="s">
        <v>90</v>
      </c>
      <c r="L13" s="266">
        <v>45</v>
      </c>
      <c r="M13" s="270">
        <v>10</v>
      </c>
      <c r="N13" s="273" t="s">
        <v>63</v>
      </c>
      <c r="O13" s="262">
        <v>42</v>
      </c>
      <c r="P13" s="270">
        <v>10</v>
      </c>
      <c r="Q13" s="273" t="s">
        <v>28</v>
      </c>
      <c r="R13" s="262">
        <v>64</v>
      </c>
      <c r="S13" s="270">
        <v>10</v>
      </c>
      <c r="T13" s="279" t="s">
        <v>19</v>
      </c>
      <c r="U13" s="262">
        <v>110</v>
      </c>
      <c r="V13" s="270">
        <v>10</v>
      </c>
      <c r="W13" s="135" t="s">
        <v>50</v>
      </c>
      <c r="X13" s="262">
        <v>125</v>
      </c>
      <c r="Y13" s="270">
        <v>10</v>
      </c>
      <c r="Z13" s="135" t="s">
        <v>85</v>
      </c>
      <c r="AA13" s="262">
        <v>106</v>
      </c>
      <c r="AB13" s="270">
        <v>10</v>
      </c>
      <c r="AC13" s="135" t="s">
        <v>62</v>
      </c>
      <c r="AD13">
        <v>103</v>
      </c>
      <c r="AE13" s="270">
        <v>10</v>
      </c>
      <c r="AF13" s="273" t="s">
        <v>85</v>
      </c>
      <c r="AG13" s="262">
        <v>64</v>
      </c>
      <c r="AH13" s="270">
        <v>10</v>
      </c>
      <c r="AI13" s="273" t="s">
        <v>33</v>
      </c>
      <c r="AJ13" s="262">
        <v>48</v>
      </c>
      <c r="AK13" s="270">
        <v>10</v>
      </c>
      <c r="AL13" s="273" t="s">
        <v>280</v>
      </c>
      <c r="AM13" s="262">
        <v>52</v>
      </c>
      <c r="AN13" s="270">
        <v>10</v>
      </c>
      <c r="AO13" s="273" t="s">
        <v>333</v>
      </c>
      <c r="AP13" s="262">
        <v>60</v>
      </c>
      <c r="AQ13" s="270">
        <v>10</v>
      </c>
      <c r="AR13" s="273" t="s">
        <v>349</v>
      </c>
      <c r="AS13" s="262">
        <v>103</v>
      </c>
    </row>
    <row r="14" spans="1:45" ht="12" customHeight="1">
      <c r="A14" s="191">
        <v>11</v>
      </c>
      <c r="B14" s="120" t="s">
        <v>19</v>
      </c>
      <c r="C14">
        <v>58</v>
      </c>
      <c r="D14" s="191">
        <v>11</v>
      </c>
      <c r="E14" s="192" t="s">
        <v>123</v>
      </c>
      <c r="F14" s="193">
        <v>58</v>
      </c>
      <c r="G14" s="191">
        <v>11</v>
      </c>
      <c r="H14" s="120" t="s">
        <v>32</v>
      </c>
      <c r="I14">
        <v>87</v>
      </c>
      <c r="J14" s="191">
        <v>11</v>
      </c>
      <c r="K14" s="120" t="s">
        <v>35</v>
      </c>
      <c r="L14" s="119">
        <v>44</v>
      </c>
      <c r="M14" s="191">
        <v>11</v>
      </c>
      <c r="N14" s="135" t="s">
        <v>122</v>
      </c>
      <c r="O14">
        <v>39</v>
      </c>
      <c r="P14" s="191">
        <v>11</v>
      </c>
      <c r="Q14" s="135" t="s">
        <v>19</v>
      </c>
      <c r="R14">
        <v>62</v>
      </c>
      <c r="S14" s="191">
        <v>11</v>
      </c>
      <c r="T14" s="275" t="s">
        <v>27</v>
      </c>
      <c r="U14">
        <v>91</v>
      </c>
      <c r="V14" s="263">
        <v>11</v>
      </c>
      <c r="W14" s="135" t="s">
        <v>10</v>
      </c>
      <c r="X14">
        <v>117</v>
      </c>
      <c r="Y14" s="263">
        <v>11</v>
      </c>
      <c r="Z14" s="135" t="s">
        <v>62</v>
      </c>
      <c r="AA14">
        <v>92</v>
      </c>
      <c r="AB14" s="263">
        <v>11</v>
      </c>
      <c r="AC14" s="135" t="s">
        <v>39</v>
      </c>
      <c r="AD14">
        <v>99</v>
      </c>
      <c r="AE14" s="263">
        <v>11</v>
      </c>
      <c r="AF14" s="135" t="s">
        <v>24</v>
      </c>
      <c r="AG14">
        <v>57</v>
      </c>
      <c r="AH14" s="263">
        <v>11</v>
      </c>
      <c r="AI14" s="135" t="s">
        <v>29</v>
      </c>
      <c r="AJ14">
        <v>46</v>
      </c>
      <c r="AK14" s="263">
        <v>11</v>
      </c>
      <c r="AL14" s="135" t="s">
        <v>351</v>
      </c>
      <c r="AM14">
        <v>52</v>
      </c>
      <c r="AN14" s="263">
        <v>11</v>
      </c>
      <c r="AO14" s="135" t="s">
        <v>454</v>
      </c>
      <c r="AP14">
        <v>47</v>
      </c>
      <c r="AQ14" s="263">
        <v>11</v>
      </c>
      <c r="AR14" s="135" t="s">
        <v>340</v>
      </c>
      <c r="AS14">
        <v>80</v>
      </c>
    </row>
    <row r="15" spans="1:45" ht="12" customHeight="1" thickBot="1">
      <c r="A15" s="107">
        <v>12</v>
      </c>
      <c r="B15" s="120" t="s">
        <v>48</v>
      </c>
      <c r="C15">
        <v>58</v>
      </c>
      <c r="D15" s="107">
        <v>12</v>
      </c>
      <c r="E15" s="103" t="s">
        <v>18</v>
      </c>
      <c r="F15" s="140">
        <v>40</v>
      </c>
      <c r="G15" s="107">
        <v>12</v>
      </c>
      <c r="H15" s="120" t="s">
        <v>11</v>
      </c>
      <c r="I15">
        <v>81</v>
      </c>
      <c r="J15" s="107">
        <v>12</v>
      </c>
      <c r="K15" s="120" t="s">
        <v>84</v>
      </c>
      <c r="L15" s="119">
        <v>41</v>
      </c>
      <c r="M15" s="107">
        <v>12</v>
      </c>
      <c r="N15" s="135" t="s">
        <v>41</v>
      </c>
      <c r="O15">
        <v>37</v>
      </c>
      <c r="P15" s="107">
        <v>12</v>
      </c>
      <c r="Q15" s="135" t="s">
        <v>85</v>
      </c>
      <c r="R15">
        <v>61</v>
      </c>
      <c r="S15" s="107">
        <v>12</v>
      </c>
      <c r="T15" s="275" t="s">
        <v>10</v>
      </c>
      <c r="U15">
        <v>70</v>
      </c>
      <c r="V15" s="270">
        <v>12</v>
      </c>
      <c r="W15" s="135" t="s">
        <v>31</v>
      </c>
      <c r="X15">
        <v>107</v>
      </c>
      <c r="Y15" s="270">
        <v>12</v>
      </c>
      <c r="Z15" s="135" t="s">
        <v>19</v>
      </c>
      <c r="AA15">
        <v>84</v>
      </c>
      <c r="AB15" s="270">
        <v>12</v>
      </c>
      <c r="AC15" s="135" t="s">
        <v>40</v>
      </c>
      <c r="AD15">
        <v>84</v>
      </c>
      <c r="AE15" s="270">
        <v>12</v>
      </c>
      <c r="AF15" s="135" t="s">
        <v>26</v>
      </c>
      <c r="AG15">
        <v>51</v>
      </c>
      <c r="AH15" s="270">
        <v>12</v>
      </c>
      <c r="AI15" s="135" t="s">
        <v>32</v>
      </c>
      <c r="AJ15">
        <v>41</v>
      </c>
      <c r="AK15" s="270">
        <v>12</v>
      </c>
      <c r="AL15" s="135" t="s">
        <v>367</v>
      </c>
      <c r="AM15">
        <v>46</v>
      </c>
      <c r="AN15" s="270">
        <v>12</v>
      </c>
      <c r="AO15" s="135" t="s">
        <v>221</v>
      </c>
      <c r="AP15">
        <v>40</v>
      </c>
      <c r="AQ15" s="270">
        <v>12</v>
      </c>
      <c r="AR15" s="135" t="s">
        <v>238</v>
      </c>
      <c r="AS15">
        <v>79</v>
      </c>
    </row>
    <row r="16" spans="1:45" ht="12" customHeight="1">
      <c r="A16" s="107">
        <v>13</v>
      </c>
      <c r="B16" s="120" t="s">
        <v>132</v>
      </c>
      <c r="C16">
        <v>56</v>
      </c>
      <c r="D16" s="107">
        <v>13</v>
      </c>
      <c r="E16" s="103" t="s">
        <v>49</v>
      </c>
      <c r="F16" s="140">
        <v>37</v>
      </c>
      <c r="G16" s="107">
        <v>13</v>
      </c>
      <c r="H16" s="120" t="s">
        <v>23</v>
      </c>
      <c r="I16">
        <v>67</v>
      </c>
      <c r="J16" s="107">
        <v>13</v>
      </c>
      <c r="K16" s="120" t="s">
        <v>38</v>
      </c>
      <c r="L16" s="119">
        <v>40</v>
      </c>
      <c r="M16" s="107">
        <v>13</v>
      </c>
      <c r="N16" s="135" t="s">
        <v>31</v>
      </c>
      <c r="O16">
        <v>34</v>
      </c>
      <c r="P16" s="107">
        <v>13</v>
      </c>
      <c r="Q16" s="135" t="s">
        <v>37</v>
      </c>
      <c r="R16">
        <v>52</v>
      </c>
      <c r="S16" s="107">
        <v>13</v>
      </c>
      <c r="T16" s="275" t="s">
        <v>31</v>
      </c>
      <c r="U16">
        <v>59</v>
      </c>
      <c r="V16" s="263">
        <v>13</v>
      </c>
      <c r="W16" s="135" t="s">
        <v>132</v>
      </c>
      <c r="X16">
        <v>102</v>
      </c>
      <c r="Y16" s="263">
        <v>13</v>
      </c>
      <c r="Z16" s="135" t="s">
        <v>63</v>
      </c>
      <c r="AA16">
        <v>84</v>
      </c>
      <c r="AB16" s="263">
        <v>13</v>
      </c>
      <c r="AC16" s="135" t="s">
        <v>55</v>
      </c>
      <c r="AD16">
        <v>82</v>
      </c>
      <c r="AE16" s="263">
        <v>13</v>
      </c>
      <c r="AF16" s="135" t="s">
        <v>40</v>
      </c>
      <c r="AG16">
        <v>48</v>
      </c>
      <c r="AH16" s="263">
        <v>13</v>
      </c>
      <c r="AI16" s="135" t="s">
        <v>26</v>
      </c>
      <c r="AJ16">
        <v>38</v>
      </c>
      <c r="AK16" s="263">
        <v>13</v>
      </c>
      <c r="AL16" s="135" t="s">
        <v>349</v>
      </c>
      <c r="AM16">
        <v>35</v>
      </c>
      <c r="AN16" s="263">
        <v>13</v>
      </c>
      <c r="AO16" s="135" t="s">
        <v>365</v>
      </c>
      <c r="AP16">
        <v>38</v>
      </c>
      <c r="AQ16" s="263">
        <v>13</v>
      </c>
      <c r="AR16" s="135" t="s">
        <v>280</v>
      </c>
      <c r="AS16">
        <v>78</v>
      </c>
    </row>
    <row r="17" spans="1:45" ht="12" customHeight="1" thickBot="1">
      <c r="A17" s="107">
        <v>14</v>
      </c>
      <c r="B17" s="120" t="s">
        <v>122</v>
      </c>
      <c r="C17">
        <v>46</v>
      </c>
      <c r="D17" s="107">
        <v>14</v>
      </c>
      <c r="E17" s="103" t="s">
        <v>86</v>
      </c>
      <c r="F17" s="140">
        <v>32</v>
      </c>
      <c r="G17" s="107">
        <v>14</v>
      </c>
      <c r="H17" s="120" t="s">
        <v>19</v>
      </c>
      <c r="I17">
        <v>64</v>
      </c>
      <c r="J17" s="107">
        <v>14</v>
      </c>
      <c r="K17" s="120" t="s">
        <v>62</v>
      </c>
      <c r="L17" s="119">
        <v>39</v>
      </c>
      <c r="M17" s="107">
        <v>14</v>
      </c>
      <c r="N17" s="135" t="s">
        <v>36</v>
      </c>
      <c r="O17">
        <v>33</v>
      </c>
      <c r="P17" s="107">
        <v>14</v>
      </c>
      <c r="Q17" s="135" t="s">
        <v>47</v>
      </c>
      <c r="R17">
        <v>42</v>
      </c>
      <c r="S17" s="107">
        <v>14</v>
      </c>
      <c r="T17" s="275" t="s">
        <v>29</v>
      </c>
      <c r="U17">
        <v>55</v>
      </c>
      <c r="V17" s="270">
        <v>14</v>
      </c>
      <c r="W17" s="135" t="s">
        <v>126</v>
      </c>
      <c r="X17">
        <v>93</v>
      </c>
      <c r="Y17" s="270">
        <v>14</v>
      </c>
      <c r="Z17" s="135" t="s">
        <v>12</v>
      </c>
      <c r="AA17">
        <v>81</v>
      </c>
      <c r="AB17" s="270">
        <v>14</v>
      </c>
      <c r="AC17" s="135" t="s">
        <v>85</v>
      </c>
      <c r="AD17">
        <v>73</v>
      </c>
      <c r="AE17" s="270">
        <v>14</v>
      </c>
      <c r="AF17" s="135" t="s">
        <v>36</v>
      </c>
      <c r="AG17">
        <v>41</v>
      </c>
      <c r="AH17" s="270">
        <v>14</v>
      </c>
      <c r="AI17" s="135" t="s">
        <v>35</v>
      </c>
      <c r="AJ17">
        <v>38</v>
      </c>
      <c r="AK17" s="270">
        <v>14</v>
      </c>
      <c r="AL17" s="135" t="s">
        <v>352</v>
      </c>
      <c r="AM17">
        <v>34</v>
      </c>
      <c r="AN17" s="270">
        <v>14</v>
      </c>
      <c r="AO17" s="135" t="s">
        <v>351</v>
      </c>
      <c r="AP17">
        <v>36</v>
      </c>
      <c r="AQ17" s="270">
        <v>14</v>
      </c>
      <c r="AR17" s="135" t="s">
        <v>481</v>
      </c>
      <c r="AS17">
        <v>78</v>
      </c>
    </row>
    <row r="18" spans="1:45" ht="12" customHeight="1">
      <c r="A18" s="107">
        <v>15</v>
      </c>
      <c r="B18" s="120" t="s">
        <v>87</v>
      </c>
      <c r="C18">
        <v>44</v>
      </c>
      <c r="D18" s="107">
        <v>15</v>
      </c>
      <c r="E18" s="103" t="s">
        <v>33</v>
      </c>
      <c r="F18" s="140">
        <v>30</v>
      </c>
      <c r="G18" s="107">
        <v>15</v>
      </c>
      <c r="H18" s="120" t="s">
        <v>132</v>
      </c>
      <c r="I18">
        <v>64</v>
      </c>
      <c r="J18" s="107">
        <v>15</v>
      </c>
      <c r="K18" s="120" t="s">
        <v>10</v>
      </c>
      <c r="L18" s="119">
        <v>36</v>
      </c>
      <c r="M18" s="107">
        <v>15</v>
      </c>
      <c r="N18" s="135" t="s">
        <v>156</v>
      </c>
      <c r="O18">
        <v>32</v>
      </c>
      <c r="P18" s="107">
        <v>15</v>
      </c>
      <c r="Q18" s="135" t="s">
        <v>107</v>
      </c>
      <c r="R18">
        <v>41</v>
      </c>
      <c r="S18" s="107">
        <v>15</v>
      </c>
      <c r="T18" s="275" t="s">
        <v>26</v>
      </c>
      <c r="U18">
        <v>46</v>
      </c>
      <c r="V18" s="263">
        <v>15</v>
      </c>
      <c r="W18" s="135" t="s">
        <v>29</v>
      </c>
      <c r="X18">
        <v>69</v>
      </c>
      <c r="Y18" s="263">
        <v>15</v>
      </c>
      <c r="Z18" s="135" t="s">
        <v>33</v>
      </c>
      <c r="AA18">
        <v>77</v>
      </c>
      <c r="AB18" s="263">
        <v>15</v>
      </c>
      <c r="AC18" s="135" t="s">
        <v>12</v>
      </c>
      <c r="AD18">
        <v>70</v>
      </c>
      <c r="AE18" s="263">
        <v>15</v>
      </c>
      <c r="AF18" s="135" t="s">
        <v>44</v>
      </c>
      <c r="AG18">
        <v>41</v>
      </c>
      <c r="AH18" s="263">
        <v>15</v>
      </c>
      <c r="AI18" s="135" t="s">
        <v>24</v>
      </c>
      <c r="AJ18">
        <v>36</v>
      </c>
      <c r="AK18" s="263">
        <v>15</v>
      </c>
      <c r="AL18" s="135" t="s">
        <v>334</v>
      </c>
      <c r="AM18">
        <v>30</v>
      </c>
      <c r="AN18" s="263">
        <v>15</v>
      </c>
      <c r="AO18" s="135" t="s">
        <v>488</v>
      </c>
      <c r="AP18">
        <v>35</v>
      </c>
      <c r="AQ18" s="263">
        <v>15</v>
      </c>
      <c r="AR18" s="135" t="s">
        <v>334</v>
      </c>
      <c r="AS18">
        <v>62</v>
      </c>
    </row>
    <row r="19" spans="1:45" ht="12" customHeight="1" thickBot="1">
      <c r="A19" s="107">
        <v>16</v>
      </c>
      <c r="B19" s="120" t="s">
        <v>39</v>
      </c>
      <c r="C19">
        <v>40</v>
      </c>
      <c r="D19" s="107">
        <v>16</v>
      </c>
      <c r="E19" s="103" t="s">
        <v>85</v>
      </c>
      <c r="F19" s="140">
        <v>28</v>
      </c>
      <c r="G19" s="107">
        <v>16</v>
      </c>
      <c r="H19" s="120" t="s">
        <v>30</v>
      </c>
      <c r="I19">
        <v>51</v>
      </c>
      <c r="J19" s="107">
        <v>16</v>
      </c>
      <c r="K19" s="120" t="s">
        <v>60</v>
      </c>
      <c r="L19" s="119">
        <v>35</v>
      </c>
      <c r="M19" s="107">
        <v>16</v>
      </c>
      <c r="N19" s="135" t="s">
        <v>42</v>
      </c>
      <c r="O19">
        <v>31</v>
      </c>
      <c r="P19" s="107">
        <v>16</v>
      </c>
      <c r="Q19" s="135" t="s">
        <v>8</v>
      </c>
      <c r="R19">
        <v>41</v>
      </c>
      <c r="S19" s="107">
        <v>16</v>
      </c>
      <c r="T19" s="275" t="s">
        <v>44</v>
      </c>
      <c r="U19">
        <v>41</v>
      </c>
      <c r="V19" s="270">
        <v>16</v>
      </c>
      <c r="W19" s="135" t="s">
        <v>6</v>
      </c>
      <c r="X19">
        <v>46</v>
      </c>
      <c r="Y19" s="270">
        <v>16</v>
      </c>
      <c r="Z19" s="135" t="s">
        <v>60</v>
      </c>
      <c r="AA19">
        <v>75</v>
      </c>
      <c r="AB19" s="270">
        <v>16</v>
      </c>
      <c r="AC19" s="135" t="s">
        <v>19</v>
      </c>
      <c r="AD19">
        <v>70</v>
      </c>
      <c r="AE19" s="270">
        <v>16</v>
      </c>
      <c r="AF19" s="135" t="s">
        <v>130</v>
      </c>
      <c r="AG19">
        <v>38</v>
      </c>
      <c r="AH19" s="270">
        <v>16</v>
      </c>
      <c r="AI19" s="135" t="s">
        <v>107</v>
      </c>
      <c r="AJ19">
        <v>32</v>
      </c>
      <c r="AK19" s="270">
        <v>16</v>
      </c>
      <c r="AL19" s="135" t="s">
        <v>488</v>
      </c>
      <c r="AM19">
        <v>30</v>
      </c>
      <c r="AN19" s="270">
        <v>16</v>
      </c>
      <c r="AO19" s="135" t="s">
        <v>349</v>
      </c>
      <c r="AP19">
        <v>32</v>
      </c>
      <c r="AQ19" s="270">
        <v>16</v>
      </c>
      <c r="AR19" s="135" t="s">
        <v>347</v>
      </c>
      <c r="AS19">
        <v>61</v>
      </c>
    </row>
    <row r="20" spans="1:45" ht="12" customHeight="1">
      <c r="A20" s="107">
        <v>17</v>
      </c>
      <c r="B20" s="120" t="s">
        <v>49</v>
      </c>
      <c r="C20">
        <v>38</v>
      </c>
      <c r="D20" s="107">
        <v>17</v>
      </c>
      <c r="E20" s="103" t="s">
        <v>21</v>
      </c>
      <c r="F20" s="140">
        <v>24</v>
      </c>
      <c r="G20" s="107">
        <v>17</v>
      </c>
      <c r="H20" s="120" t="s">
        <v>136</v>
      </c>
      <c r="I20">
        <v>51</v>
      </c>
      <c r="J20" s="107">
        <v>17</v>
      </c>
      <c r="K20" s="120" t="s">
        <v>28</v>
      </c>
      <c r="L20" s="119">
        <v>27</v>
      </c>
      <c r="M20" s="107">
        <v>17</v>
      </c>
      <c r="N20" s="135" t="s">
        <v>45</v>
      </c>
      <c r="O20">
        <v>31</v>
      </c>
      <c r="P20" s="107">
        <v>17</v>
      </c>
      <c r="Q20" s="135" t="s">
        <v>51</v>
      </c>
      <c r="R20">
        <v>41</v>
      </c>
      <c r="S20" s="107">
        <v>17</v>
      </c>
      <c r="T20" s="275" t="s">
        <v>50</v>
      </c>
      <c r="U20">
        <v>39</v>
      </c>
      <c r="V20" s="263">
        <v>17</v>
      </c>
      <c r="W20" s="135" t="s">
        <v>33</v>
      </c>
      <c r="X20">
        <v>45</v>
      </c>
      <c r="Y20" s="263">
        <v>17</v>
      </c>
      <c r="Z20" s="135" t="s">
        <v>31</v>
      </c>
      <c r="AA20">
        <v>67</v>
      </c>
      <c r="AB20" s="263">
        <v>17</v>
      </c>
      <c r="AC20" s="135" t="s">
        <v>5</v>
      </c>
      <c r="AD20">
        <v>62</v>
      </c>
      <c r="AE20" s="263">
        <v>17</v>
      </c>
      <c r="AF20" s="135" t="s">
        <v>46</v>
      </c>
      <c r="AG20">
        <v>36</v>
      </c>
      <c r="AH20" s="263">
        <v>17</v>
      </c>
      <c r="AI20" s="135" t="s">
        <v>12</v>
      </c>
      <c r="AJ20">
        <v>32</v>
      </c>
      <c r="AK20" s="263">
        <v>17</v>
      </c>
      <c r="AL20" s="135" t="s">
        <v>347</v>
      </c>
      <c r="AM20">
        <v>29</v>
      </c>
      <c r="AN20" s="263">
        <v>17</v>
      </c>
      <c r="AO20" s="135" t="s">
        <v>363</v>
      </c>
      <c r="AP20">
        <v>30</v>
      </c>
      <c r="AQ20" s="263">
        <v>17</v>
      </c>
      <c r="AR20" s="135" t="s">
        <v>443</v>
      </c>
      <c r="AS20">
        <v>55</v>
      </c>
    </row>
    <row r="21" spans="1:45" ht="12" customHeight="1" thickBot="1">
      <c r="A21" s="107">
        <v>18</v>
      </c>
      <c r="B21" s="120" t="s">
        <v>124</v>
      </c>
      <c r="C21">
        <v>35</v>
      </c>
      <c r="D21" s="107">
        <v>18</v>
      </c>
      <c r="E21" s="103" t="s">
        <v>24</v>
      </c>
      <c r="F21" s="140">
        <v>24</v>
      </c>
      <c r="G21" s="107">
        <v>18</v>
      </c>
      <c r="H21" s="120" t="s">
        <v>37</v>
      </c>
      <c r="I21">
        <v>50</v>
      </c>
      <c r="J21" s="107">
        <v>18</v>
      </c>
      <c r="K21" s="120" t="s">
        <v>30</v>
      </c>
      <c r="L21" s="119">
        <v>25</v>
      </c>
      <c r="M21" s="107">
        <v>18</v>
      </c>
      <c r="N21" s="135" t="s">
        <v>15</v>
      </c>
      <c r="O21">
        <v>29</v>
      </c>
      <c r="P21" s="107">
        <v>18</v>
      </c>
      <c r="Q21" s="135" t="s">
        <v>62</v>
      </c>
      <c r="R21">
        <v>39</v>
      </c>
      <c r="S21" s="107">
        <v>18</v>
      </c>
      <c r="T21" s="275" t="s">
        <v>80</v>
      </c>
      <c r="U21">
        <v>38</v>
      </c>
      <c r="V21" s="270">
        <v>18</v>
      </c>
      <c r="W21" s="135" t="s">
        <v>37</v>
      </c>
      <c r="X21">
        <v>42</v>
      </c>
      <c r="Y21" s="270">
        <v>18</v>
      </c>
      <c r="Z21" s="135" t="s">
        <v>51</v>
      </c>
      <c r="AA21">
        <v>66</v>
      </c>
      <c r="AB21" s="270">
        <v>18</v>
      </c>
      <c r="AC21" s="135" t="s">
        <v>126</v>
      </c>
      <c r="AD21">
        <v>50</v>
      </c>
      <c r="AE21" s="270">
        <v>18</v>
      </c>
      <c r="AF21" s="135" t="s">
        <v>107</v>
      </c>
      <c r="AG21">
        <v>35</v>
      </c>
      <c r="AH21" s="270">
        <v>18</v>
      </c>
      <c r="AI21" s="135" t="s">
        <v>27</v>
      </c>
      <c r="AJ21">
        <v>31</v>
      </c>
      <c r="AK21" s="270">
        <v>18</v>
      </c>
      <c r="AL21" s="135" t="s">
        <v>428</v>
      </c>
      <c r="AM21">
        <v>29</v>
      </c>
      <c r="AN21" s="270">
        <v>18</v>
      </c>
      <c r="AO21" s="135" t="s">
        <v>345</v>
      </c>
      <c r="AP21">
        <v>29</v>
      </c>
      <c r="AQ21" s="270">
        <v>18</v>
      </c>
      <c r="AR21" s="135" t="s">
        <v>350</v>
      </c>
      <c r="AS21">
        <v>48</v>
      </c>
    </row>
    <row r="22" spans="1:45" ht="12" customHeight="1">
      <c r="A22" s="107">
        <v>19</v>
      </c>
      <c r="B22" s="120" t="s">
        <v>47</v>
      </c>
      <c r="C22">
        <v>35</v>
      </c>
      <c r="D22" s="107">
        <v>19</v>
      </c>
      <c r="E22" s="103" t="s">
        <v>87</v>
      </c>
      <c r="F22" s="140">
        <v>20</v>
      </c>
      <c r="G22" s="107">
        <v>19</v>
      </c>
      <c r="H22" s="120" t="s">
        <v>8</v>
      </c>
      <c r="I22">
        <v>48</v>
      </c>
      <c r="J22" s="107">
        <v>19</v>
      </c>
      <c r="K22" s="120" t="s">
        <v>42</v>
      </c>
      <c r="L22" s="119">
        <v>25</v>
      </c>
      <c r="M22" s="107">
        <v>19</v>
      </c>
      <c r="N22" s="135" t="s">
        <v>50</v>
      </c>
      <c r="O22">
        <v>29</v>
      </c>
      <c r="P22" s="107">
        <v>19</v>
      </c>
      <c r="Q22" s="135" t="s">
        <v>6</v>
      </c>
      <c r="R22">
        <v>34</v>
      </c>
      <c r="S22" s="107">
        <v>19</v>
      </c>
      <c r="T22" s="275" t="s">
        <v>32</v>
      </c>
      <c r="U22">
        <v>37</v>
      </c>
      <c r="V22" s="263">
        <v>19</v>
      </c>
      <c r="W22" s="135" t="s">
        <v>32</v>
      </c>
      <c r="X22">
        <v>41</v>
      </c>
      <c r="Y22" s="263">
        <v>19</v>
      </c>
      <c r="Z22" s="135" t="s">
        <v>24</v>
      </c>
      <c r="AA22">
        <v>58</v>
      </c>
      <c r="AB22" s="263">
        <v>19</v>
      </c>
      <c r="AC22" s="135" t="s">
        <v>50</v>
      </c>
      <c r="AD22">
        <v>49</v>
      </c>
      <c r="AE22" s="263">
        <v>19</v>
      </c>
      <c r="AF22" s="135" t="s">
        <v>126</v>
      </c>
      <c r="AG22">
        <v>35</v>
      </c>
      <c r="AH22" s="263">
        <v>19</v>
      </c>
      <c r="AI22" s="135" t="s">
        <v>19</v>
      </c>
      <c r="AJ22">
        <v>29</v>
      </c>
      <c r="AK22" s="263">
        <v>19</v>
      </c>
      <c r="AL22" s="135" t="s">
        <v>263</v>
      </c>
      <c r="AM22">
        <v>28</v>
      </c>
      <c r="AN22" s="263">
        <v>19</v>
      </c>
      <c r="AO22" s="135" t="s">
        <v>291</v>
      </c>
      <c r="AP22">
        <v>26</v>
      </c>
      <c r="AQ22" s="263">
        <v>19</v>
      </c>
      <c r="AR22" s="135" t="s">
        <v>351</v>
      </c>
      <c r="AS22">
        <v>48</v>
      </c>
    </row>
    <row r="23" spans="1:45" ht="12" customHeight="1" thickBot="1">
      <c r="A23" s="107">
        <v>20</v>
      </c>
      <c r="B23" s="120" t="s">
        <v>90</v>
      </c>
      <c r="C23">
        <v>33</v>
      </c>
      <c r="D23" s="107">
        <v>20</v>
      </c>
      <c r="E23" s="103" t="s">
        <v>26</v>
      </c>
      <c r="F23" s="140">
        <v>19</v>
      </c>
      <c r="G23" s="107">
        <v>20</v>
      </c>
      <c r="H23" s="120" t="s">
        <v>122</v>
      </c>
      <c r="I23">
        <v>43</v>
      </c>
      <c r="J23" s="107">
        <v>20</v>
      </c>
      <c r="K23" s="120" t="s">
        <v>47</v>
      </c>
      <c r="L23" s="119">
        <v>25</v>
      </c>
      <c r="M23" s="107">
        <v>20</v>
      </c>
      <c r="N23" s="135" t="s">
        <v>129</v>
      </c>
      <c r="O23">
        <v>26</v>
      </c>
      <c r="P23" s="107">
        <v>20</v>
      </c>
      <c r="Q23" s="135" t="s">
        <v>31</v>
      </c>
      <c r="R23">
        <v>29</v>
      </c>
      <c r="S23" s="107">
        <v>20</v>
      </c>
      <c r="T23" s="275" t="s">
        <v>42</v>
      </c>
      <c r="U23">
        <v>37</v>
      </c>
      <c r="V23" s="270">
        <v>20</v>
      </c>
      <c r="W23" s="135" t="s">
        <v>38</v>
      </c>
      <c r="X23">
        <v>35</v>
      </c>
      <c r="Y23" s="270">
        <v>20</v>
      </c>
      <c r="Z23" s="135" t="s">
        <v>11</v>
      </c>
      <c r="AA23">
        <v>56</v>
      </c>
      <c r="AB23" s="270">
        <v>20</v>
      </c>
      <c r="AC23" s="135" t="s">
        <v>56</v>
      </c>
      <c r="AD23">
        <v>47</v>
      </c>
      <c r="AE23" s="270">
        <v>20</v>
      </c>
      <c r="AF23" s="135" t="s">
        <v>32</v>
      </c>
      <c r="AG23">
        <v>34</v>
      </c>
      <c r="AH23" s="270">
        <v>20</v>
      </c>
      <c r="AI23" s="135" t="s">
        <v>126</v>
      </c>
      <c r="AJ23">
        <v>25</v>
      </c>
      <c r="AK23" s="270">
        <v>20</v>
      </c>
      <c r="AL23" s="135" t="s">
        <v>237</v>
      </c>
      <c r="AM23">
        <v>25</v>
      </c>
      <c r="AN23" s="270">
        <v>20</v>
      </c>
      <c r="AO23" s="135" t="s">
        <v>366</v>
      </c>
      <c r="AP23">
        <v>26</v>
      </c>
      <c r="AQ23" s="270">
        <v>20</v>
      </c>
      <c r="AR23" s="135" t="s">
        <v>304</v>
      </c>
      <c r="AS23">
        <v>42</v>
      </c>
    </row>
    <row r="24" spans="1:45" ht="12" customHeight="1">
      <c r="A24" s="107">
        <v>21</v>
      </c>
      <c r="B24" s="120" t="s">
        <v>52</v>
      </c>
      <c r="C24">
        <v>30</v>
      </c>
      <c r="D24" s="107">
        <v>21</v>
      </c>
      <c r="E24" s="103" t="s">
        <v>27</v>
      </c>
      <c r="F24" s="140">
        <v>19</v>
      </c>
      <c r="G24" s="107">
        <v>21</v>
      </c>
      <c r="H24" s="120" t="s">
        <v>26</v>
      </c>
      <c r="I24">
        <v>40</v>
      </c>
      <c r="J24" s="107">
        <v>21</v>
      </c>
      <c r="K24" s="120" t="s">
        <v>31</v>
      </c>
      <c r="L24" s="119">
        <v>24</v>
      </c>
      <c r="M24" s="107">
        <v>21</v>
      </c>
      <c r="N24" s="135" t="s">
        <v>33</v>
      </c>
      <c r="O24">
        <v>24</v>
      </c>
      <c r="P24" s="107">
        <v>21</v>
      </c>
      <c r="Q24" s="135" t="s">
        <v>24</v>
      </c>
      <c r="R24">
        <v>20</v>
      </c>
      <c r="S24" s="107">
        <v>21</v>
      </c>
      <c r="T24" s="275" t="s">
        <v>6</v>
      </c>
      <c r="U24">
        <v>36</v>
      </c>
      <c r="V24" s="263">
        <v>21</v>
      </c>
      <c r="W24" s="135" t="s">
        <v>107</v>
      </c>
      <c r="X24">
        <v>33</v>
      </c>
      <c r="Y24" s="263">
        <v>21</v>
      </c>
      <c r="Z24" s="135" t="s">
        <v>40</v>
      </c>
      <c r="AA24">
        <v>56</v>
      </c>
      <c r="AB24" s="263">
        <v>21</v>
      </c>
      <c r="AC24" s="135" t="s">
        <v>32</v>
      </c>
      <c r="AD24">
        <v>46</v>
      </c>
      <c r="AE24" s="263">
        <v>21</v>
      </c>
      <c r="AF24" s="135" t="s">
        <v>33</v>
      </c>
      <c r="AG24">
        <v>33</v>
      </c>
      <c r="AH24" s="263">
        <v>21</v>
      </c>
      <c r="AI24" s="135" t="s">
        <v>51</v>
      </c>
      <c r="AJ24">
        <v>22</v>
      </c>
      <c r="AK24" s="263">
        <v>21</v>
      </c>
      <c r="AL24" s="135" t="s">
        <v>346</v>
      </c>
      <c r="AM24">
        <v>23</v>
      </c>
      <c r="AN24" s="263">
        <v>21</v>
      </c>
      <c r="AO24" s="135" t="s">
        <v>340</v>
      </c>
      <c r="AP24">
        <v>24</v>
      </c>
      <c r="AQ24" s="263">
        <v>21</v>
      </c>
      <c r="AR24" s="135" t="s">
        <v>253</v>
      </c>
      <c r="AS24">
        <v>36</v>
      </c>
    </row>
    <row r="25" spans="1:45" ht="12" customHeight="1" thickBot="1">
      <c r="A25" s="107">
        <v>22</v>
      </c>
      <c r="B25" s="120" t="s">
        <v>85</v>
      </c>
      <c r="C25">
        <v>29</v>
      </c>
      <c r="D25" s="107">
        <v>22</v>
      </c>
      <c r="E25" s="103" t="s">
        <v>133</v>
      </c>
      <c r="F25" s="140">
        <v>19</v>
      </c>
      <c r="G25" s="107">
        <v>22</v>
      </c>
      <c r="H25" s="120" t="s">
        <v>49</v>
      </c>
      <c r="I25">
        <v>37</v>
      </c>
      <c r="J25" s="107">
        <v>22</v>
      </c>
      <c r="K25" s="120" t="s">
        <v>126</v>
      </c>
      <c r="L25" s="119">
        <v>21</v>
      </c>
      <c r="M25" s="107">
        <v>22</v>
      </c>
      <c r="N25" s="135" t="s">
        <v>39</v>
      </c>
      <c r="O25">
        <v>23</v>
      </c>
      <c r="P25" s="107">
        <v>22</v>
      </c>
      <c r="Q25" s="135" t="s">
        <v>50</v>
      </c>
      <c r="R25">
        <v>20</v>
      </c>
      <c r="S25" s="107">
        <v>22</v>
      </c>
      <c r="T25" s="275" t="s">
        <v>54</v>
      </c>
      <c r="U25">
        <v>36</v>
      </c>
      <c r="V25" s="270">
        <v>22</v>
      </c>
      <c r="W25" s="135" t="s">
        <v>84</v>
      </c>
      <c r="X25">
        <v>31</v>
      </c>
      <c r="Y25" s="270">
        <v>22</v>
      </c>
      <c r="Z25" s="135" t="s">
        <v>52</v>
      </c>
      <c r="AA25">
        <v>50</v>
      </c>
      <c r="AB25" s="270">
        <v>22</v>
      </c>
      <c r="AC25" s="135" t="s">
        <v>84</v>
      </c>
      <c r="AD25">
        <v>41</v>
      </c>
      <c r="AE25" s="270">
        <v>22</v>
      </c>
      <c r="AF25" s="135" t="s">
        <v>29</v>
      </c>
      <c r="AG25">
        <v>32</v>
      </c>
      <c r="AH25" s="270">
        <v>22</v>
      </c>
      <c r="AI25" s="135" t="s">
        <v>86</v>
      </c>
      <c r="AJ25">
        <v>22</v>
      </c>
      <c r="AK25" s="270">
        <v>22</v>
      </c>
      <c r="AL25" s="135" t="s">
        <v>238</v>
      </c>
      <c r="AM25">
        <v>22</v>
      </c>
      <c r="AN25" s="270">
        <v>22</v>
      </c>
      <c r="AO25" s="135" t="s">
        <v>360</v>
      </c>
      <c r="AP25">
        <v>22</v>
      </c>
      <c r="AQ25" s="270">
        <v>22</v>
      </c>
      <c r="AR25" s="135" t="s">
        <v>375</v>
      </c>
      <c r="AS25">
        <v>35</v>
      </c>
    </row>
    <row r="26" spans="1:45" ht="12" customHeight="1">
      <c r="A26" s="107">
        <v>23</v>
      </c>
      <c r="B26" s="120" t="s">
        <v>33</v>
      </c>
      <c r="C26">
        <v>28</v>
      </c>
      <c r="D26" s="107">
        <v>23</v>
      </c>
      <c r="E26" s="103" t="s">
        <v>16</v>
      </c>
      <c r="F26" s="140">
        <v>17</v>
      </c>
      <c r="G26" s="107">
        <v>23</v>
      </c>
      <c r="H26" s="120" t="s">
        <v>58</v>
      </c>
      <c r="I26">
        <v>33</v>
      </c>
      <c r="J26" s="107">
        <v>23</v>
      </c>
      <c r="K26" s="120" t="s">
        <v>24</v>
      </c>
      <c r="L26" s="119">
        <v>21</v>
      </c>
      <c r="M26" s="107">
        <v>23</v>
      </c>
      <c r="N26" s="135" t="s">
        <v>22</v>
      </c>
      <c r="O26">
        <v>21</v>
      </c>
      <c r="P26" s="107">
        <v>23</v>
      </c>
      <c r="Q26" s="135" t="s">
        <v>132</v>
      </c>
      <c r="R26">
        <v>19</v>
      </c>
      <c r="S26" s="107">
        <v>23</v>
      </c>
      <c r="T26" s="275" t="s">
        <v>23</v>
      </c>
      <c r="U26">
        <v>33</v>
      </c>
      <c r="V26" s="263">
        <v>23</v>
      </c>
      <c r="W26" s="135" t="s">
        <v>30</v>
      </c>
      <c r="X26">
        <v>30</v>
      </c>
      <c r="Y26" s="263">
        <v>23</v>
      </c>
      <c r="Z26" s="135" t="s">
        <v>126</v>
      </c>
      <c r="AA26">
        <v>47</v>
      </c>
      <c r="AB26" s="263">
        <v>23</v>
      </c>
      <c r="AC26" s="135" t="s">
        <v>31</v>
      </c>
      <c r="AD26">
        <v>39</v>
      </c>
      <c r="AE26" s="263">
        <v>23</v>
      </c>
      <c r="AF26" s="135" t="s">
        <v>23</v>
      </c>
      <c r="AG26">
        <v>30</v>
      </c>
      <c r="AH26" s="263">
        <v>23</v>
      </c>
      <c r="AI26" s="135" t="s">
        <v>5</v>
      </c>
      <c r="AJ26">
        <v>21</v>
      </c>
      <c r="AK26" s="263">
        <v>23</v>
      </c>
      <c r="AL26" s="135" t="s">
        <v>251</v>
      </c>
      <c r="AM26">
        <v>21</v>
      </c>
      <c r="AN26" s="263">
        <v>23</v>
      </c>
      <c r="AO26" s="135" t="s">
        <v>326</v>
      </c>
      <c r="AP26">
        <v>20</v>
      </c>
      <c r="AQ26" s="263">
        <v>23</v>
      </c>
      <c r="AR26" s="135" t="s">
        <v>360</v>
      </c>
      <c r="AS26">
        <v>34</v>
      </c>
    </row>
    <row r="27" spans="1:45" ht="12" customHeight="1" thickBot="1">
      <c r="A27" s="107">
        <v>24</v>
      </c>
      <c r="B27" s="120" t="s">
        <v>10</v>
      </c>
      <c r="C27">
        <v>25</v>
      </c>
      <c r="D27" s="107">
        <v>24</v>
      </c>
      <c r="E27" s="103" t="s">
        <v>64</v>
      </c>
      <c r="F27" s="140">
        <v>16</v>
      </c>
      <c r="G27" s="107">
        <v>24</v>
      </c>
      <c r="H27" s="120" t="s">
        <v>50</v>
      </c>
      <c r="I27">
        <v>28</v>
      </c>
      <c r="J27" s="107">
        <v>24</v>
      </c>
      <c r="K27" s="120" t="s">
        <v>23</v>
      </c>
      <c r="L27" s="119">
        <v>20</v>
      </c>
      <c r="M27" s="107">
        <v>24</v>
      </c>
      <c r="N27" s="135" t="s">
        <v>29</v>
      </c>
      <c r="O27">
        <v>21</v>
      </c>
      <c r="P27" s="107">
        <v>24</v>
      </c>
      <c r="Q27" s="135" t="s">
        <v>29</v>
      </c>
      <c r="R27">
        <v>17</v>
      </c>
      <c r="S27" s="107">
        <v>24</v>
      </c>
      <c r="T27" s="275" t="s">
        <v>49</v>
      </c>
      <c r="U27">
        <v>33</v>
      </c>
      <c r="V27" s="270">
        <v>24</v>
      </c>
      <c r="W27" s="135" t="s">
        <v>85</v>
      </c>
      <c r="X27">
        <v>29</v>
      </c>
      <c r="Y27" s="270">
        <v>24</v>
      </c>
      <c r="Z27" s="135" t="s">
        <v>123</v>
      </c>
      <c r="AA27">
        <v>40</v>
      </c>
      <c r="AB27" s="270">
        <v>24</v>
      </c>
      <c r="AC27" s="135" t="s">
        <v>36</v>
      </c>
      <c r="AD27">
        <v>39</v>
      </c>
      <c r="AE27" s="270">
        <v>24</v>
      </c>
      <c r="AF27" s="135" t="s">
        <v>78</v>
      </c>
      <c r="AG27">
        <v>28</v>
      </c>
      <c r="AH27" s="270">
        <v>24</v>
      </c>
      <c r="AI27" s="135" t="s">
        <v>36</v>
      </c>
      <c r="AJ27">
        <v>20</v>
      </c>
      <c r="AK27" s="270">
        <v>24</v>
      </c>
      <c r="AL27" s="135" t="s">
        <v>291</v>
      </c>
      <c r="AM27">
        <v>20</v>
      </c>
      <c r="AN27" s="270">
        <v>24</v>
      </c>
      <c r="AO27" s="135" t="s">
        <v>352</v>
      </c>
      <c r="AP27">
        <v>18</v>
      </c>
      <c r="AQ27" s="270">
        <v>24</v>
      </c>
      <c r="AR27" s="135" t="s">
        <v>406</v>
      </c>
      <c r="AS27">
        <v>30</v>
      </c>
    </row>
    <row r="28" spans="1:45" ht="12" customHeight="1">
      <c r="A28" s="107">
        <v>25</v>
      </c>
      <c r="B28" s="120" t="s">
        <v>84</v>
      </c>
      <c r="C28">
        <v>21</v>
      </c>
      <c r="D28" s="107">
        <v>25</v>
      </c>
      <c r="E28" s="103" t="s">
        <v>77</v>
      </c>
      <c r="F28" s="140">
        <v>12</v>
      </c>
      <c r="G28" s="107">
        <v>25</v>
      </c>
      <c r="H28" s="120" t="s">
        <v>90</v>
      </c>
      <c r="I28">
        <v>28</v>
      </c>
      <c r="J28" s="107">
        <v>25</v>
      </c>
      <c r="K28" s="120" t="s">
        <v>32</v>
      </c>
      <c r="L28" s="119">
        <v>20</v>
      </c>
      <c r="M28" s="107">
        <v>25</v>
      </c>
      <c r="N28" s="135" t="s">
        <v>56</v>
      </c>
      <c r="O28">
        <v>21</v>
      </c>
      <c r="P28" s="107">
        <v>25</v>
      </c>
      <c r="Q28" s="135" t="s">
        <v>16</v>
      </c>
      <c r="R28">
        <v>16</v>
      </c>
      <c r="S28" s="107">
        <v>25</v>
      </c>
      <c r="T28" s="275" t="s">
        <v>107</v>
      </c>
      <c r="U28">
        <v>32</v>
      </c>
      <c r="V28" s="263">
        <v>25</v>
      </c>
      <c r="W28" s="135" t="s">
        <v>124</v>
      </c>
      <c r="X28">
        <v>28</v>
      </c>
      <c r="Y28" s="263">
        <v>25</v>
      </c>
      <c r="Z28" s="135" t="s">
        <v>124</v>
      </c>
      <c r="AA28">
        <v>38</v>
      </c>
      <c r="AB28" s="263">
        <v>25</v>
      </c>
      <c r="AC28" s="135" t="s">
        <v>6</v>
      </c>
      <c r="AD28">
        <v>38</v>
      </c>
      <c r="AE28" s="263">
        <v>25</v>
      </c>
      <c r="AF28" s="135" t="s">
        <v>49</v>
      </c>
      <c r="AG28">
        <v>27</v>
      </c>
      <c r="AH28" s="263">
        <v>25</v>
      </c>
      <c r="AI28" s="135" t="s">
        <v>39</v>
      </c>
      <c r="AJ28">
        <v>20</v>
      </c>
      <c r="AK28" s="263">
        <v>25</v>
      </c>
      <c r="AL28" s="135" t="s">
        <v>340</v>
      </c>
      <c r="AM28">
        <v>18</v>
      </c>
      <c r="AN28" s="263">
        <v>25</v>
      </c>
      <c r="AO28" s="135" t="s">
        <v>388</v>
      </c>
      <c r="AP28">
        <v>18</v>
      </c>
      <c r="AQ28" s="263">
        <v>25</v>
      </c>
      <c r="AR28" s="135" t="s">
        <v>352</v>
      </c>
      <c r="AS28">
        <v>28</v>
      </c>
    </row>
    <row r="29" spans="1:45" ht="12" customHeight="1" thickBot="1">
      <c r="A29" s="107">
        <v>26</v>
      </c>
      <c r="B29" s="120" t="s">
        <v>27</v>
      </c>
      <c r="C29">
        <v>19</v>
      </c>
      <c r="D29" s="107">
        <v>26</v>
      </c>
      <c r="E29" s="103" t="s">
        <v>89</v>
      </c>
      <c r="F29" s="140">
        <v>12</v>
      </c>
      <c r="G29" s="107">
        <v>26</v>
      </c>
      <c r="H29" s="120" t="s">
        <v>24</v>
      </c>
      <c r="I29">
        <v>27</v>
      </c>
      <c r="J29" s="107">
        <v>26</v>
      </c>
      <c r="K29" s="120" t="s">
        <v>33</v>
      </c>
      <c r="L29" s="119">
        <v>18</v>
      </c>
      <c r="M29" s="107">
        <v>26</v>
      </c>
      <c r="N29" s="135" t="s">
        <v>28</v>
      </c>
      <c r="O29">
        <v>20</v>
      </c>
      <c r="P29" s="107">
        <v>26</v>
      </c>
      <c r="Q29" s="135" t="s">
        <v>84</v>
      </c>
      <c r="R29">
        <v>16</v>
      </c>
      <c r="S29" s="107">
        <v>26</v>
      </c>
      <c r="T29" s="275" t="s">
        <v>37</v>
      </c>
      <c r="U29">
        <v>26</v>
      </c>
      <c r="V29" s="270">
        <v>26</v>
      </c>
      <c r="W29" s="135" t="s">
        <v>89</v>
      </c>
      <c r="X29">
        <v>26</v>
      </c>
      <c r="Y29" s="270">
        <v>26</v>
      </c>
      <c r="Z29" s="135" t="s">
        <v>26</v>
      </c>
      <c r="AA29">
        <v>36</v>
      </c>
      <c r="AB29" s="270">
        <v>26</v>
      </c>
      <c r="AC29" s="135" t="s">
        <v>86</v>
      </c>
      <c r="AD29">
        <v>38</v>
      </c>
      <c r="AE29" s="270">
        <v>26</v>
      </c>
      <c r="AF29" s="135" t="s">
        <v>50</v>
      </c>
      <c r="AG29">
        <v>27</v>
      </c>
      <c r="AH29" s="270">
        <v>26</v>
      </c>
      <c r="AI29" s="135" t="s">
        <v>40</v>
      </c>
      <c r="AJ29">
        <v>18</v>
      </c>
      <c r="AK29" s="270">
        <v>26</v>
      </c>
      <c r="AL29" s="135" t="s">
        <v>304</v>
      </c>
      <c r="AM29">
        <v>17</v>
      </c>
      <c r="AN29" s="270">
        <v>26</v>
      </c>
      <c r="AO29" s="135" t="s">
        <v>435</v>
      </c>
      <c r="AP29">
        <v>18</v>
      </c>
      <c r="AQ29" s="270">
        <v>26</v>
      </c>
      <c r="AR29" s="135" t="s">
        <v>236</v>
      </c>
      <c r="AS29">
        <v>26</v>
      </c>
    </row>
    <row r="30" spans="1:45" ht="12" customHeight="1">
      <c r="A30" s="107">
        <v>27</v>
      </c>
      <c r="B30" s="120" t="s">
        <v>107</v>
      </c>
      <c r="C30">
        <v>15</v>
      </c>
      <c r="D30" s="107">
        <v>27</v>
      </c>
      <c r="E30" s="103" t="s">
        <v>48</v>
      </c>
      <c r="F30" s="140">
        <v>10</v>
      </c>
      <c r="G30" s="107">
        <v>27</v>
      </c>
      <c r="H30" s="120" t="s">
        <v>86</v>
      </c>
      <c r="I30">
        <v>27</v>
      </c>
      <c r="J30" s="107">
        <v>27</v>
      </c>
      <c r="K30" s="120" t="s">
        <v>41</v>
      </c>
      <c r="L30" s="119">
        <v>16</v>
      </c>
      <c r="M30" s="107">
        <v>27</v>
      </c>
      <c r="N30" s="135" t="s">
        <v>11</v>
      </c>
      <c r="O30">
        <v>14</v>
      </c>
      <c r="P30" s="107">
        <v>27</v>
      </c>
      <c r="Q30" s="135" t="s">
        <v>124</v>
      </c>
      <c r="R30">
        <v>15</v>
      </c>
      <c r="S30" s="107">
        <v>27</v>
      </c>
      <c r="T30" s="275" t="s">
        <v>85</v>
      </c>
      <c r="U30">
        <v>25</v>
      </c>
      <c r="V30" s="263">
        <v>27</v>
      </c>
      <c r="W30" s="135" t="s">
        <v>39</v>
      </c>
      <c r="X30">
        <v>25</v>
      </c>
      <c r="Y30" s="263">
        <v>27</v>
      </c>
      <c r="Z30" s="135" t="s">
        <v>8</v>
      </c>
      <c r="AA30">
        <v>35</v>
      </c>
      <c r="AB30" s="263">
        <v>27</v>
      </c>
      <c r="AC30" s="135" t="s">
        <v>10</v>
      </c>
      <c r="AD30">
        <v>37</v>
      </c>
      <c r="AE30" s="263">
        <v>27</v>
      </c>
      <c r="AF30" s="135" t="s">
        <v>162</v>
      </c>
      <c r="AG30">
        <v>26</v>
      </c>
      <c r="AH30" s="263">
        <v>27</v>
      </c>
      <c r="AI30" s="135" t="s">
        <v>60</v>
      </c>
      <c r="AJ30">
        <v>18</v>
      </c>
      <c r="AK30" s="263">
        <v>27</v>
      </c>
      <c r="AL30" s="135" t="s">
        <v>464</v>
      </c>
      <c r="AM30">
        <v>17</v>
      </c>
      <c r="AN30" s="263">
        <v>27</v>
      </c>
      <c r="AO30" s="135" t="s">
        <v>474</v>
      </c>
      <c r="AP30">
        <v>17</v>
      </c>
      <c r="AQ30" s="263">
        <v>27</v>
      </c>
      <c r="AR30" s="135" t="s">
        <v>376</v>
      </c>
      <c r="AS30">
        <v>23</v>
      </c>
    </row>
    <row r="31" spans="1:45" ht="12" customHeight="1" thickBot="1">
      <c r="A31" s="107">
        <v>28</v>
      </c>
      <c r="B31" s="120" t="s">
        <v>26</v>
      </c>
      <c r="C31">
        <v>10</v>
      </c>
      <c r="D31" s="107">
        <v>28</v>
      </c>
      <c r="E31" s="103" t="s">
        <v>11</v>
      </c>
      <c r="F31" s="140">
        <v>8</v>
      </c>
      <c r="G31" s="107">
        <v>28</v>
      </c>
      <c r="H31" s="120" t="s">
        <v>18</v>
      </c>
      <c r="I31">
        <v>24</v>
      </c>
      <c r="J31" s="107">
        <v>28</v>
      </c>
      <c r="K31" s="120" t="s">
        <v>19</v>
      </c>
      <c r="L31" s="119">
        <v>12</v>
      </c>
      <c r="M31" s="107">
        <v>28</v>
      </c>
      <c r="N31" s="135" t="s">
        <v>60</v>
      </c>
      <c r="O31">
        <v>14</v>
      </c>
      <c r="P31" s="107">
        <v>28</v>
      </c>
      <c r="Q31" s="135" t="s">
        <v>108</v>
      </c>
      <c r="R31">
        <v>12</v>
      </c>
      <c r="S31" s="107">
        <v>28</v>
      </c>
      <c r="T31" s="275" t="s">
        <v>11</v>
      </c>
      <c r="U31">
        <v>24</v>
      </c>
      <c r="V31" s="270">
        <v>28</v>
      </c>
      <c r="W31" s="135" t="s">
        <v>42</v>
      </c>
      <c r="X31">
        <v>25</v>
      </c>
      <c r="Y31" s="270">
        <v>28</v>
      </c>
      <c r="Z31" s="135" t="s">
        <v>107</v>
      </c>
      <c r="AA31">
        <v>33</v>
      </c>
      <c r="AB31" s="270">
        <v>28</v>
      </c>
      <c r="AC31" s="135" t="s">
        <v>35</v>
      </c>
      <c r="AD31">
        <v>37</v>
      </c>
      <c r="AE31" s="270">
        <v>28</v>
      </c>
      <c r="AF31" s="135" t="s">
        <v>30</v>
      </c>
      <c r="AG31">
        <v>26</v>
      </c>
      <c r="AH31" s="270">
        <v>28</v>
      </c>
      <c r="AI31" s="135" t="s">
        <v>31</v>
      </c>
      <c r="AJ31">
        <v>16</v>
      </c>
      <c r="AK31" s="270">
        <v>28</v>
      </c>
      <c r="AL31" s="135" t="s">
        <v>332</v>
      </c>
      <c r="AM31">
        <v>16</v>
      </c>
      <c r="AN31" s="270">
        <v>28</v>
      </c>
      <c r="AO31" s="135" t="s">
        <v>334</v>
      </c>
      <c r="AP31">
        <v>16</v>
      </c>
      <c r="AQ31" s="270">
        <v>28</v>
      </c>
      <c r="AR31" s="135" t="s">
        <v>266</v>
      </c>
      <c r="AS31">
        <v>21</v>
      </c>
    </row>
    <row r="32" spans="1:45" ht="12" customHeight="1">
      <c r="A32" s="107">
        <v>29</v>
      </c>
      <c r="B32" s="120" t="s">
        <v>38</v>
      </c>
      <c r="C32">
        <v>10</v>
      </c>
      <c r="D32" s="107">
        <v>29</v>
      </c>
      <c r="E32" s="103" t="s">
        <v>29</v>
      </c>
      <c r="F32" s="140">
        <v>8</v>
      </c>
      <c r="G32" s="107">
        <v>29</v>
      </c>
      <c r="H32" s="120" t="s">
        <v>39</v>
      </c>
      <c r="I32">
        <v>24</v>
      </c>
      <c r="J32" s="107">
        <v>29</v>
      </c>
      <c r="K32" s="120" t="s">
        <v>46</v>
      </c>
      <c r="L32" s="119">
        <v>12</v>
      </c>
      <c r="M32" s="107">
        <v>29</v>
      </c>
      <c r="N32" s="135" t="s">
        <v>130</v>
      </c>
      <c r="O32">
        <v>12</v>
      </c>
      <c r="P32" s="107">
        <v>29</v>
      </c>
      <c r="Q32" s="135" t="s">
        <v>11</v>
      </c>
      <c r="R32">
        <v>11</v>
      </c>
      <c r="S32" s="107">
        <v>29</v>
      </c>
      <c r="T32" s="275" t="s">
        <v>8</v>
      </c>
      <c r="U32">
        <v>22</v>
      </c>
      <c r="V32" s="263">
        <v>29</v>
      </c>
      <c r="W32" s="135" t="s">
        <v>5</v>
      </c>
      <c r="X32">
        <v>24</v>
      </c>
      <c r="Y32" s="263">
        <v>29</v>
      </c>
      <c r="Z32" s="135" t="s">
        <v>32</v>
      </c>
      <c r="AA32">
        <v>33</v>
      </c>
      <c r="AB32" s="263">
        <v>29</v>
      </c>
      <c r="AC32" s="135" t="s">
        <v>107</v>
      </c>
      <c r="AD32">
        <v>35</v>
      </c>
      <c r="AE32" s="263">
        <v>29</v>
      </c>
      <c r="AF32" s="135" t="s">
        <v>8</v>
      </c>
      <c r="AG32">
        <v>23</v>
      </c>
      <c r="AH32" s="263">
        <v>29</v>
      </c>
      <c r="AI32" s="135" t="s">
        <v>124</v>
      </c>
      <c r="AJ32">
        <v>15</v>
      </c>
      <c r="AK32" s="263">
        <v>29</v>
      </c>
      <c r="AL32" s="135" t="s">
        <v>236</v>
      </c>
      <c r="AM32">
        <v>15</v>
      </c>
      <c r="AN32" s="263">
        <v>29</v>
      </c>
      <c r="AO32" s="135" t="s">
        <v>367</v>
      </c>
      <c r="AP32">
        <v>16</v>
      </c>
      <c r="AQ32" s="263">
        <v>29</v>
      </c>
      <c r="AR32" s="135" t="s">
        <v>291</v>
      </c>
      <c r="AS32">
        <v>21</v>
      </c>
    </row>
    <row r="33" spans="1:45" ht="12" customHeight="1" thickBot="1">
      <c r="A33" s="107">
        <v>30</v>
      </c>
      <c r="B33" s="120" t="s">
        <v>89</v>
      </c>
      <c r="C33">
        <v>10</v>
      </c>
      <c r="D33" s="107">
        <v>30</v>
      </c>
      <c r="E33" s="103" t="s">
        <v>126</v>
      </c>
      <c r="F33" s="140">
        <v>6</v>
      </c>
      <c r="G33" s="107">
        <v>30</v>
      </c>
      <c r="H33" s="120" t="s">
        <v>29</v>
      </c>
      <c r="I33">
        <v>22</v>
      </c>
      <c r="J33" s="107">
        <v>30</v>
      </c>
      <c r="K33" s="120" t="s">
        <v>8</v>
      </c>
      <c r="L33" s="119">
        <v>10</v>
      </c>
      <c r="M33" s="107">
        <v>30</v>
      </c>
      <c r="N33" s="135" t="s">
        <v>6</v>
      </c>
      <c r="O33">
        <v>11</v>
      </c>
      <c r="P33" s="107">
        <v>30</v>
      </c>
      <c r="Q33" s="135" t="s">
        <v>32</v>
      </c>
      <c r="R33">
        <v>11</v>
      </c>
      <c r="S33" s="107">
        <v>30</v>
      </c>
      <c r="T33" s="275" t="s">
        <v>36</v>
      </c>
      <c r="U33">
        <v>20</v>
      </c>
      <c r="V33" s="270">
        <v>30</v>
      </c>
      <c r="W33" s="135" t="s">
        <v>49</v>
      </c>
      <c r="X33">
        <v>24</v>
      </c>
      <c r="Y33" s="270">
        <v>30</v>
      </c>
      <c r="Z33" s="135" t="s">
        <v>145</v>
      </c>
      <c r="AA33">
        <v>32</v>
      </c>
      <c r="AB33" s="270">
        <v>30</v>
      </c>
      <c r="AC33" s="135" t="s">
        <v>22</v>
      </c>
      <c r="AD33">
        <v>32</v>
      </c>
      <c r="AE33" s="270">
        <v>30</v>
      </c>
      <c r="AF33" s="135" t="s">
        <v>132</v>
      </c>
      <c r="AG33">
        <v>19</v>
      </c>
      <c r="AH33" s="270">
        <v>30</v>
      </c>
      <c r="AI33" s="135" t="s">
        <v>132</v>
      </c>
      <c r="AJ33">
        <v>14</v>
      </c>
      <c r="AK33" s="270">
        <v>30</v>
      </c>
      <c r="AL33" s="135" t="s">
        <v>333</v>
      </c>
      <c r="AM33">
        <v>15</v>
      </c>
      <c r="AN33" s="270">
        <v>30</v>
      </c>
      <c r="AO33" s="135" t="s">
        <v>346</v>
      </c>
      <c r="AP33">
        <v>14</v>
      </c>
      <c r="AQ33" s="270">
        <v>30</v>
      </c>
      <c r="AR33" s="135" t="s">
        <v>326</v>
      </c>
      <c r="AS33">
        <v>21</v>
      </c>
    </row>
    <row r="34" spans="1:45" ht="12" customHeight="1">
      <c r="A34" s="107">
        <v>31</v>
      </c>
      <c r="B34" s="120" t="s">
        <v>32</v>
      </c>
      <c r="C34">
        <v>9</v>
      </c>
      <c r="D34" s="107">
        <v>31</v>
      </c>
      <c r="E34" s="103" t="s">
        <v>32</v>
      </c>
      <c r="F34" s="140">
        <v>5</v>
      </c>
      <c r="G34" s="107">
        <v>31</v>
      </c>
      <c r="H34" s="120" t="s">
        <v>48</v>
      </c>
      <c r="I34">
        <v>22</v>
      </c>
      <c r="J34" s="107">
        <v>31</v>
      </c>
      <c r="K34" s="120" t="s">
        <v>81</v>
      </c>
      <c r="L34" s="119">
        <v>10</v>
      </c>
      <c r="M34" s="107">
        <v>31</v>
      </c>
      <c r="N34" s="135" t="s">
        <v>12</v>
      </c>
      <c r="O34">
        <v>11</v>
      </c>
      <c r="P34" s="107">
        <v>31</v>
      </c>
      <c r="Q34" s="135" t="s">
        <v>39</v>
      </c>
      <c r="R34">
        <v>11</v>
      </c>
      <c r="S34" s="107">
        <v>31</v>
      </c>
      <c r="T34" s="275" t="s">
        <v>39</v>
      </c>
      <c r="U34">
        <v>20</v>
      </c>
      <c r="V34" s="263">
        <v>31</v>
      </c>
      <c r="W34" s="135" t="s">
        <v>51</v>
      </c>
      <c r="X34">
        <v>24</v>
      </c>
      <c r="Y34" s="263">
        <v>31</v>
      </c>
      <c r="Z34" s="135" t="s">
        <v>6</v>
      </c>
      <c r="AA34">
        <v>25</v>
      </c>
      <c r="AB34" s="263">
        <v>31</v>
      </c>
      <c r="AC34" s="135" t="s">
        <v>28</v>
      </c>
      <c r="AD34">
        <v>24</v>
      </c>
      <c r="AE34" s="263">
        <v>31</v>
      </c>
      <c r="AF34" s="135" t="s">
        <v>20</v>
      </c>
      <c r="AG34">
        <v>18</v>
      </c>
      <c r="AH34" s="263">
        <v>31</v>
      </c>
      <c r="AI34" s="135" t="s">
        <v>13</v>
      </c>
      <c r="AJ34">
        <v>12</v>
      </c>
      <c r="AK34" s="263">
        <v>31</v>
      </c>
      <c r="AL34" s="135" t="s">
        <v>441</v>
      </c>
      <c r="AM34">
        <v>15</v>
      </c>
      <c r="AN34" s="263">
        <v>31</v>
      </c>
      <c r="AO34" s="135" t="s">
        <v>406</v>
      </c>
      <c r="AP34">
        <v>14</v>
      </c>
      <c r="AQ34" s="263">
        <v>31</v>
      </c>
      <c r="AR34" s="135" t="s">
        <v>237</v>
      </c>
      <c r="AS34">
        <v>20</v>
      </c>
    </row>
    <row r="35" spans="1:45" ht="12" customHeight="1" thickBot="1">
      <c r="A35" s="107">
        <v>32</v>
      </c>
      <c r="B35" s="120" t="s">
        <v>129</v>
      </c>
      <c r="C35">
        <v>8</v>
      </c>
      <c r="D35" s="107">
        <v>32</v>
      </c>
      <c r="E35" s="103" t="s">
        <v>107</v>
      </c>
      <c r="F35" s="140">
        <v>4</v>
      </c>
      <c r="G35" s="107">
        <v>32</v>
      </c>
      <c r="H35" s="120" t="s">
        <v>126</v>
      </c>
      <c r="I35">
        <v>21</v>
      </c>
      <c r="J35" s="107">
        <v>32</v>
      </c>
      <c r="K35" s="120" t="s">
        <v>132</v>
      </c>
      <c r="L35" s="119">
        <v>9</v>
      </c>
      <c r="M35" s="107">
        <v>32</v>
      </c>
      <c r="N35" s="135" t="s">
        <v>18</v>
      </c>
      <c r="O35">
        <v>11</v>
      </c>
      <c r="P35" s="107">
        <v>32</v>
      </c>
      <c r="Q35" s="135" t="s">
        <v>125</v>
      </c>
      <c r="R35">
        <v>10</v>
      </c>
      <c r="S35" s="107">
        <v>32</v>
      </c>
      <c r="T35" s="275" t="s">
        <v>124</v>
      </c>
      <c r="U35">
        <v>19</v>
      </c>
      <c r="V35" s="270">
        <v>32</v>
      </c>
      <c r="W35" s="135" t="s">
        <v>16</v>
      </c>
      <c r="X35">
        <v>22</v>
      </c>
      <c r="Y35" s="270">
        <v>32</v>
      </c>
      <c r="Z35" s="135" t="s">
        <v>108</v>
      </c>
      <c r="AA35">
        <v>24</v>
      </c>
      <c r="AB35" s="270">
        <v>32</v>
      </c>
      <c r="AC35" s="135" t="s">
        <v>38</v>
      </c>
      <c r="AD35">
        <v>20</v>
      </c>
      <c r="AE35" s="270">
        <v>32</v>
      </c>
      <c r="AF35" s="135" t="s">
        <v>84</v>
      </c>
      <c r="AG35">
        <v>18</v>
      </c>
      <c r="AH35" s="270">
        <v>32</v>
      </c>
      <c r="AI35" s="135" t="s">
        <v>47</v>
      </c>
      <c r="AJ35">
        <v>11</v>
      </c>
      <c r="AK35" s="270">
        <v>32</v>
      </c>
      <c r="AL35" s="135" t="s">
        <v>453</v>
      </c>
      <c r="AM35">
        <v>15</v>
      </c>
      <c r="AN35" s="270">
        <v>32</v>
      </c>
      <c r="AO35" s="135" t="s">
        <v>238</v>
      </c>
      <c r="AP35">
        <v>12</v>
      </c>
      <c r="AQ35" s="270">
        <v>32</v>
      </c>
      <c r="AR35" s="135" t="s">
        <v>240</v>
      </c>
      <c r="AS35">
        <v>19</v>
      </c>
    </row>
    <row r="36" spans="1:45" ht="12" customHeight="1">
      <c r="A36" s="107">
        <v>33</v>
      </c>
      <c r="B36" s="120" t="s">
        <v>56</v>
      </c>
      <c r="C36">
        <v>8</v>
      </c>
      <c r="D36" s="107">
        <v>33</v>
      </c>
      <c r="E36" s="103" t="s">
        <v>31</v>
      </c>
      <c r="F36" s="140">
        <v>4</v>
      </c>
      <c r="G36" s="107">
        <v>33</v>
      </c>
      <c r="H36" s="120" t="s">
        <v>31</v>
      </c>
      <c r="I36">
        <v>21</v>
      </c>
      <c r="J36" s="107">
        <v>33</v>
      </c>
      <c r="K36" s="120" t="s">
        <v>21</v>
      </c>
      <c r="L36" s="119">
        <v>9</v>
      </c>
      <c r="M36" s="107">
        <v>33</v>
      </c>
      <c r="N36" s="135" t="s">
        <v>9</v>
      </c>
      <c r="O36">
        <v>10</v>
      </c>
      <c r="P36" s="107">
        <v>33</v>
      </c>
      <c r="Q36" s="135" t="s">
        <v>33</v>
      </c>
      <c r="R36">
        <v>10</v>
      </c>
      <c r="S36" s="107">
        <v>33</v>
      </c>
      <c r="T36" s="275" t="s">
        <v>33</v>
      </c>
      <c r="U36">
        <v>19</v>
      </c>
      <c r="V36" s="263">
        <v>33</v>
      </c>
      <c r="W36" s="135" t="s">
        <v>40</v>
      </c>
      <c r="X36">
        <v>22</v>
      </c>
      <c r="Y36" s="263">
        <v>33</v>
      </c>
      <c r="Z36" s="135" t="s">
        <v>84</v>
      </c>
      <c r="AA36">
        <v>22</v>
      </c>
      <c r="AB36" s="263">
        <v>33</v>
      </c>
      <c r="AC36" s="135" t="s">
        <v>52</v>
      </c>
      <c r="AD36">
        <v>19</v>
      </c>
      <c r="AE36" s="263">
        <v>33</v>
      </c>
      <c r="AF36" s="135" t="s">
        <v>89</v>
      </c>
      <c r="AG36">
        <v>18</v>
      </c>
      <c r="AH36" s="263">
        <v>33</v>
      </c>
      <c r="AI36" s="135" t="s">
        <v>50</v>
      </c>
      <c r="AJ36">
        <v>11</v>
      </c>
      <c r="AK36" s="263">
        <v>33</v>
      </c>
      <c r="AL36" s="135" t="s">
        <v>460</v>
      </c>
      <c r="AM36">
        <v>15</v>
      </c>
      <c r="AN36" s="263">
        <v>33</v>
      </c>
      <c r="AO36" s="135" t="s">
        <v>427</v>
      </c>
      <c r="AP36">
        <v>12</v>
      </c>
      <c r="AQ36" s="263">
        <v>33</v>
      </c>
      <c r="AR36" s="135" t="s">
        <v>485</v>
      </c>
      <c r="AS36">
        <v>19</v>
      </c>
    </row>
    <row r="37" spans="1:45" ht="12" customHeight="1" thickBot="1">
      <c r="A37" s="107">
        <v>34</v>
      </c>
      <c r="B37" s="120" t="s">
        <v>24</v>
      </c>
      <c r="C37">
        <v>6</v>
      </c>
      <c r="D37" s="107">
        <v>34</v>
      </c>
      <c r="E37" s="103" t="s">
        <v>36</v>
      </c>
      <c r="F37" s="140">
        <v>3</v>
      </c>
      <c r="G37" s="107">
        <v>34</v>
      </c>
      <c r="H37" s="120" t="s">
        <v>63</v>
      </c>
      <c r="I37">
        <v>19</v>
      </c>
      <c r="J37" s="107">
        <v>34</v>
      </c>
      <c r="K37" s="120" t="s">
        <v>27</v>
      </c>
      <c r="L37" s="119">
        <v>9</v>
      </c>
      <c r="M37" s="107">
        <v>34</v>
      </c>
      <c r="N37" s="135" t="s">
        <v>19</v>
      </c>
      <c r="O37">
        <v>10</v>
      </c>
      <c r="P37" s="107">
        <v>34</v>
      </c>
      <c r="Q37" s="135" t="s">
        <v>86</v>
      </c>
      <c r="R37">
        <v>10</v>
      </c>
      <c r="S37" s="107">
        <v>34</v>
      </c>
      <c r="T37" s="275" t="s">
        <v>51</v>
      </c>
      <c r="U37">
        <v>19</v>
      </c>
      <c r="V37" s="270">
        <v>34</v>
      </c>
      <c r="W37" s="135" t="s">
        <v>8</v>
      </c>
      <c r="X37">
        <v>21</v>
      </c>
      <c r="Y37" s="270">
        <v>34</v>
      </c>
      <c r="Z37" s="135" t="s">
        <v>28</v>
      </c>
      <c r="AA37">
        <v>21</v>
      </c>
      <c r="AB37" s="270">
        <v>34</v>
      </c>
      <c r="AC37" s="135" t="s">
        <v>51</v>
      </c>
      <c r="AD37">
        <v>16</v>
      </c>
      <c r="AE37" s="270">
        <v>34</v>
      </c>
      <c r="AF37" s="135" t="s">
        <v>39</v>
      </c>
      <c r="AG37">
        <v>17</v>
      </c>
      <c r="AH37" s="270">
        <v>34</v>
      </c>
      <c r="AI37" s="135" t="s">
        <v>8</v>
      </c>
      <c r="AJ37">
        <v>10</v>
      </c>
      <c r="AK37" s="270">
        <v>34</v>
      </c>
      <c r="AL37" s="135" t="s">
        <v>485</v>
      </c>
      <c r="AM37">
        <v>15</v>
      </c>
      <c r="AN37" s="270">
        <v>34</v>
      </c>
      <c r="AO37" s="135" t="s">
        <v>466</v>
      </c>
      <c r="AP37">
        <v>12</v>
      </c>
      <c r="AQ37" s="270">
        <v>34</v>
      </c>
      <c r="AR37" s="135" t="s">
        <v>333</v>
      </c>
      <c r="AS37">
        <v>18</v>
      </c>
    </row>
    <row r="38" spans="1:45" ht="12" customHeight="1">
      <c r="A38" s="107">
        <v>35</v>
      </c>
      <c r="B38" s="120" t="s">
        <v>60</v>
      </c>
      <c r="C38">
        <v>6</v>
      </c>
      <c r="D38" s="107">
        <v>35</v>
      </c>
      <c r="E38" s="103" t="s">
        <v>127</v>
      </c>
      <c r="F38" s="140">
        <v>2</v>
      </c>
      <c r="G38" s="107">
        <v>35</v>
      </c>
      <c r="H38" s="120" t="s">
        <v>124</v>
      </c>
      <c r="I38">
        <v>16</v>
      </c>
      <c r="J38" s="107">
        <v>35</v>
      </c>
      <c r="K38" s="120" t="s">
        <v>48</v>
      </c>
      <c r="L38" s="119">
        <v>9</v>
      </c>
      <c r="M38" s="107">
        <v>35</v>
      </c>
      <c r="N38" s="135" t="s">
        <v>27</v>
      </c>
      <c r="O38">
        <v>9</v>
      </c>
      <c r="P38" s="107">
        <v>35</v>
      </c>
      <c r="Q38" s="135" t="s">
        <v>63</v>
      </c>
      <c r="R38">
        <v>10</v>
      </c>
      <c r="S38" s="107">
        <v>35</v>
      </c>
      <c r="T38" s="275" t="s">
        <v>15</v>
      </c>
      <c r="U38">
        <v>18</v>
      </c>
      <c r="V38" s="263">
        <v>35</v>
      </c>
      <c r="W38" s="135" t="s">
        <v>36</v>
      </c>
      <c r="X38">
        <v>20</v>
      </c>
      <c r="Y38" s="263">
        <v>35</v>
      </c>
      <c r="Z38" s="135" t="s">
        <v>157</v>
      </c>
      <c r="AA38">
        <v>21</v>
      </c>
      <c r="AB38" s="263">
        <v>35</v>
      </c>
      <c r="AC38" s="135" t="s">
        <v>89</v>
      </c>
      <c r="AD38">
        <v>16</v>
      </c>
      <c r="AE38" s="263">
        <v>35</v>
      </c>
      <c r="AF38" s="135" t="s">
        <v>48</v>
      </c>
      <c r="AG38">
        <v>17</v>
      </c>
      <c r="AH38" s="263">
        <v>35</v>
      </c>
      <c r="AI38" s="135" t="s">
        <v>18</v>
      </c>
      <c r="AJ38">
        <v>10</v>
      </c>
      <c r="AK38" s="263">
        <v>35</v>
      </c>
      <c r="AL38" s="135" t="s">
        <v>350</v>
      </c>
      <c r="AM38">
        <v>14</v>
      </c>
      <c r="AN38" s="263">
        <v>35</v>
      </c>
      <c r="AO38" s="135" t="s">
        <v>237</v>
      </c>
      <c r="AP38">
        <v>10</v>
      </c>
      <c r="AQ38" s="263">
        <v>35</v>
      </c>
      <c r="AR38" s="135" t="s">
        <v>428</v>
      </c>
      <c r="AS38">
        <v>18</v>
      </c>
    </row>
    <row r="39" spans="1:45" ht="12" customHeight="1" thickBot="1">
      <c r="A39" s="107">
        <v>36</v>
      </c>
      <c r="B39" s="120" t="s">
        <v>15</v>
      </c>
      <c r="C39">
        <v>4</v>
      </c>
      <c r="D39" s="107">
        <v>36</v>
      </c>
      <c r="E39" s="103" t="s">
        <v>38</v>
      </c>
      <c r="F39" s="140">
        <v>2</v>
      </c>
      <c r="G39" s="107">
        <v>36</v>
      </c>
      <c r="H39" s="120" t="s">
        <v>47</v>
      </c>
      <c r="I39">
        <v>15</v>
      </c>
      <c r="J39" s="107">
        <v>36</v>
      </c>
      <c r="K39" s="120" t="s">
        <v>78</v>
      </c>
      <c r="L39" s="119">
        <v>8</v>
      </c>
      <c r="M39" s="107">
        <v>36</v>
      </c>
      <c r="N39" s="135" t="s">
        <v>35</v>
      </c>
      <c r="O39">
        <v>8</v>
      </c>
      <c r="P39" s="107">
        <v>36</v>
      </c>
      <c r="Q39" s="135" t="s">
        <v>10</v>
      </c>
      <c r="R39">
        <v>9</v>
      </c>
      <c r="S39" s="107">
        <v>36</v>
      </c>
      <c r="T39" s="275" t="s">
        <v>9</v>
      </c>
      <c r="U39">
        <v>10</v>
      </c>
      <c r="V39" s="270">
        <v>36</v>
      </c>
      <c r="W39" s="135" t="s">
        <v>52</v>
      </c>
      <c r="X39">
        <v>19</v>
      </c>
      <c r="Y39" s="270">
        <v>36</v>
      </c>
      <c r="Z39" s="135" t="s">
        <v>48</v>
      </c>
      <c r="AA39">
        <v>20</v>
      </c>
      <c r="AB39" s="270">
        <v>36</v>
      </c>
      <c r="AC39" s="135" t="s">
        <v>33</v>
      </c>
      <c r="AD39">
        <v>15</v>
      </c>
      <c r="AE39" s="270">
        <v>36</v>
      </c>
      <c r="AF39" s="135" t="s">
        <v>31</v>
      </c>
      <c r="AG39">
        <v>16</v>
      </c>
      <c r="AH39" s="270">
        <v>36</v>
      </c>
      <c r="AI39" s="135" t="s">
        <v>49</v>
      </c>
      <c r="AJ39">
        <v>10</v>
      </c>
      <c r="AK39" s="270">
        <v>36</v>
      </c>
      <c r="AL39" s="135" t="s">
        <v>484</v>
      </c>
      <c r="AM39">
        <v>14</v>
      </c>
      <c r="AN39" s="270">
        <v>36</v>
      </c>
      <c r="AO39" s="135" t="s">
        <v>373</v>
      </c>
      <c r="AP39">
        <v>10</v>
      </c>
      <c r="AQ39" s="270">
        <v>36</v>
      </c>
      <c r="AR39" s="135" t="s">
        <v>388</v>
      </c>
      <c r="AS39">
        <v>17</v>
      </c>
    </row>
    <row r="40" spans="1:45" ht="12" customHeight="1">
      <c r="A40" s="107">
        <v>37</v>
      </c>
      <c r="B40" s="120" t="s">
        <v>29</v>
      </c>
      <c r="C40">
        <v>4</v>
      </c>
      <c r="D40" s="107">
        <v>37</v>
      </c>
      <c r="E40" s="103" t="s">
        <v>39</v>
      </c>
      <c r="F40" s="140">
        <v>2</v>
      </c>
      <c r="G40" s="107">
        <v>37</v>
      </c>
      <c r="H40" s="120" t="s">
        <v>33</v>
      </c>
      <c r="I40">
        <v>14</v>
      </c>
      <c r="J40" s="107">
        <v>37</v>
      </c>
      <c r="K40" s="120" t="s">
        <v>39</v>
      </c>
      <c r="L40" s="119">
        <v>8</v>
      </c>
      <c r="M40" s="107">
        <v>37</v>
      </c>
      <c r="N40" s="135" t="s">
        <v>40</v>
      </c>
      <c r="O40">
        <v>7</v>
      </c>
      <c r="P40" s="107">
        <v>37</v>
      </c>
      <c r="Q40" s="135" t="s">
        <v>36</v>
      </c>
      <c r="R40">
        <v>9</v>
      </c>
      <c r="S40" s="107">
        <v>37</v>
      </c>
      <c r="T40" s="275" t="s">
        <v>89</v>
      </c>
      <c r="U40">
        <v>10</v>
      </c>
      <c r="V40" s="263">
        <v>37</v>
      </c>
      <c r="W40" s="135" t="s">
        <v>11</v>
      </c>
      <c r="X40">
        <v>18</v>
      </c>
      <c r="Y40" s="263">
        <v>37</v>
      </c>
      <c r="Z40" s="135" t="s">
        <v>125</v>
      </c>
      <c r="AA40">
        <v>18</v>
      </c>
      <c r="AB40" s="263">
        <v>37</v>
      </c>
      <c r="AC40" s="135" t="s">
        <v>23</v>
      </c>
      <c r="AD40">
        <v>14</v>
      </c>
      <c r="AE40" s="263">
        <v>37</v>
      </c>
      <c r="AF40" s="135" t="s">
        <v>11</v>
      </c>
      <c r="AG40">
        <v>15</v>
      </c>
      <c r="AH40" s="263">
        <v>37</v>
      </c>
      <c r="AI40" s="135" t="s">
        <v>6</v>
      </c>
      <c r="AJ40">
        <v>9</v>
      </c>
      <c r="AK40" s="263">
        <v>37</v>
      </c>
      <c r="AL40" s="135" t="s">
        <v>356</v>
      </c>
      <c r="AM40">
        <v>13</v>
      </c>
      <c r="AN40" s="263">
        <v>37</v>
      </c>
      <c r="AO40" s="135" t="s">
        <v>441</v>
      </c>
      <c r="AP40">
        <v>10</v>
      </c>
      <c r="AQ40" s="263">
        <v>37</v>
      </c>
      <c r="AR40" s="135" t="s">
        <v>425</v>
      </c>
      <c r="AS40">
        <v>17</v>
      </c>
    </row>
    <row r="41" spans="1:45" ht="12" customHeight="1" thickBot="1">
      <c r="A41" s="107">
        <v>38</v>
      </c>
      <c r="B41" s="120" t="s">
        <v>40</v>
      </c>
      <c r="C41">
        <v>4</v>
      </c>
      <c r="D41" s="107">
        <v>38</v>
      </c>
      <c r="E41" s="103" t="s">
        <v>41</v>
      </c>
      <c r="F41" s="140">
        <v>2</v>
      </c>
      <c r="G41" s="107">
        <v>38</v>
      </c>
      <c r="H41" s="120" t="s">
        <v>123</v>
      </c>
      <c r="I41">
        <v>12</v>
      </c>
      <c r="J41" s="107">
        <v>38</v>
      </c>
      <c r="K41" s="120" t="s">
        <v>11</v>
      </c>
      <c r="L41" s="119">
        <v>7</v>
      </c>
      <c r="M41" s="107">
        <v>38</v>
      </c>
      <c r="N41" s="135" t="s">
        <v>84</v>
      </c>
      <c r="O41">
        <v>7</v>
      </c>
      <c r="P41" s="107">
        <v>38</v>
      </c>
      <c r="Q41" s="135" t="s">
        <v>55</v>
      </c>
      <c r="R41">
        <v>9</v>
      </c>
      <c r="S41" s="107">
        <v>38</v>
      </c>
      <c r="T41" s="275" t="s">
        <v>5</v>
      </c>
      <c r="U41">
        <v>8</v>
      </c>
      <c r="V41" s="270">
        <v>38</v>
      </c>
      <c r="W41" s="135" t="s">
        <v>17</v>
      </c>
      <c r="X41">
        <v>18</v>
      </c>
      <c r="Y41" s="270">
        <v>38</v>
      </c>
      <c r="Z41" s="135" t="s">
        <v>83</v>
      </c>
      <c r="AA41">
        <v>18</v>
      </c>
      <c r="AB41" s="270">
        <v>38</v>
      </c>
      <c r="AC41" s="135" t="s">
        <v>30</v>
      </c>
      <c r="AD41">
        <v>14</v>
      </c>
      <c r="AE41" s="270">
        <v>38</v>
      </c>
      <c r="AF41" s="135" t="s">
        <v>63</v>
      </c>
      <c r="AG41">
        <v>14</v>
      </c>
      <c r="AH41" s="270">
        <v>38</v>
      </c>
      <c r="AI41" s="135" t="s">
        <v>15</v>
      </c>
      <c r="AJ41">
        <v>9</v>
      </c>
      <c r="AK41" s="270">
        <v>38</v>
      </c>
      <c r="AL41" s="135" t="s">
        <v>375</v>
      </c>
      <c r="AM41">
        <v>13</v>
      </c>
      <c r="AN41" s="270">
        <v>38</v>
      </c>
      <c r="AO41" s="135" t="s">
        <v>460</v>
      </c>
      <c r="AP41">
        <v>10</v>
      </c>
      <c r="AQ41" s="270">
        <v>38</v>
      </c>
      <c r="AR41" s="135" t="s">
        <v>457</v>
      </c>
      <c r="AS41">
        <v>17</v>
      </c>
    </row>
    <row r="42" spans="1:45" ht="12" customHeight="1">
      <c r="A42" s="107">
        <v>39</v>
      </c>
      <c r="B42" s="120" t="s">
        <v>14</v>
      </c>
      <c r="C42">
        <v>3</v>
      </c>
      <c r="D42" s="107">
        <v>39</v>
      </c>
      <c r="E42" s="103" t="s">
        <v>42</v>
      </c>
      <c r="F42" s="140">
        <v>2</v>
      </c>
      <c r="G42" s="107">
        <v>39</v>
      </c>
      <c r="H42" s="120" t="s">
        <v>36</v>
      </c>
      <c r="I42">
        <v>12</v>
      </c>
      <c r="J42" s="107">
        <v>39</v>
      </c>
      <c r="K42" s="120" t="s">
        <v>22</v>
      </c>
      <c r="L42" s="119">
        <v>7</v>
      </c>
      <c r="M42" s="107">
        <v>39</v>
      </c>
      <c r="N42" s="135" t="s">
        <v>14</v>
      </c>
      <c r="O42">
        <v>6</v>
      </c>
      <c r="P42" s="107">
        <v>39</v>
      </c>
      <c r="Q42" s="135" t="s">
        <v>60</v>
      </c>
      <c r="R42">
        <v>9</v>
      </c>
      <c r="S42" s="107">
        <v>39</v>
      </c>
      <c r="T42" s="275" t="s">
        <v>86</v>
      </c>
      <c r="U42">
        <v>8</v>
      </c>
      <c r="V42" s="263">
        <v>39</v>
      </c>
      <c r="W42" s="135" t="s">
        <v>48</v>
      </c>
      <c r="X42">
        <v>18</v>
      </c>
      <c r="Y42" s="263">
        <v>39</v>
      </c>
      <c r="Z42" s="135" t="s">
        <v>44</v>
      </c>
      <c r="AA42">
        <v>18</v>
      </c>
      <c r="AB42" s="263">
        <v>39</v>
      </c>
      <c r="AC42" s="135" t="s">
        <v>49</v>
      </c>
      <c r="AD42">
        <v>14</v>
      </c>
      <c r="AE42" s="263">
        <v>39</v>
      </c>
      <c r="AF42" s="135" t="s">
        <v>16</v>
      </c>
      <c r="AG42">
        <v>13</v>
      </c>
      <c r="AH42" s="263">
        <v>39</v>
      </c>
      <c r="AI42" s="135" t="s">
        <v>7</v>
      </c>
      <c r="AJ42">
        <v>8</v>
      </c>
      <c r="AK42" s="263">
        <v>39</v>
      </c>
      <c r="AL42" s="135" t="s">
        <v>466</v>
      </c>
      <c r="AM42">
        <v>13</v>
      </c>
      <c r="AN42" s="263">
        <v>39</v>
      </c>
      <c r="AO42" s="135" t="s">
        <v>253</v>
      </c>
      <c r="AP42">
        <v>9</v>
      </c>
      <c r="AQ42" s="263">
        <v>39</v>
      </c>
      <c r="AR42" s="135" t="s">
        <v>435</v>
      </c>
      <c r="AS42">
        <v>16</v>
      </c>
    </row>
    <row r="43" spans="1:45" ht="12" customHeight="1" thickBot="1">
      <c r="A43" s="107">
        <v>40</v>
      </c>
      <c r="B43" s="120" t="s">
        <v>44</v>
      </c>
      <c r="C43">
        <v>3</v>
      </c>
      <c r="D43" s="107">
        <v>40</v>
      </c>
      <c r="E43" s="103" t="s">
        <v>65</v>
      </c>
      <c r="F43" s="140">
        <v>2</v>
      </c>
      <c r="G43" s="107">
        <v>40</v>
      </c>
      <c r="H43" s="120" t="s">
        <v>84</v>
      </c>
      <c r="I43">
        <v>12</v>
      </c>
      <c r="J43" s="107">
        <v>40</v>
      </c>
      <c r="K43" s="120" t="s">
        <v>86</v>
      </c>
      <c r="L43" s="119">
        <v>7</v>
      </c>
      <c r="M43" s="107">
        <v>40</v>
      </c>
      <c r="N43" s="135" t="s">
        <v>87</v>
      </c>
      <c r="O43">
        <v>6</v>
      </c>
      <c r="P43" s="107">
        <v>40</v>
      </c>
      <c r="Q43" s="135" t="s">
        <v>15</v>
      </c>
      <c r="R43">
        <v>7</v>
      </c>
      <c r="S43" s="107">
        <v>40</v>
      </c>
      <c r="T43" s="275" t="s">
        <v>84</v>
      </c>
      <c r="U43">
        <v>7</v>
      </c>
      <c r="V43" s="270">
        <v>40</v>
      </c>
      <c r="W43" s="135" t="s">
        <v>13</v>
      </c>
      <c r="X43">
        <v>16</v>
      </c>
      <c r="Y43" s="270">
        <v>40</v>
      </c>
      <c r="Z43" s="135" t="s">
        <v>86</v>
      </c>
      <c r="AA43">
        <v>18</v>
      </c>
      <c r="AB43" s="270">
        <v>40</v>
      </c>
      <c r="AC43" s="135" t="s">
        <v>20</v>
      </c>
      <c r="AD43">
        <v>13</v>
      </c>
      <c r="AE43" s="270">
        <v>40</v>
      </c>
      <c r="AF43" s="135" t="s">
        <v>9</v>
      </c>
      <c r="AG43">
        <v>12</v>
      </c>
      <c r="AH43" s="270">
        <v>40</v>
      </c>
      <c r="AI43" s="135" t="s">
        <v>125</v>
      </c>
      <c r="AJ43">
        <v>8</v>
      </c>
      <c r="AK43" s="270">
        <v>40</v>
      </c>
      <c r="AL43" s="135" t="s">
        <v>474</v>
      </c>
      <c r="AM43">
        <v>12</v>
      </c>
      <c r="AN43" s="270">
        <v>40</v>
      </c>
      <c r="AO43" s="135" t="s">
        <v>304</v>
      </c>
      <c r="AP43">
        <v>9</v>
      </c>
      <c r="AQ43" s="270">
        <v>40</v>
      </c>
      <c r="AR43" s="135" t="s">
        <v>279</v>
      </c>
      <c r="AS43">
        <v>15</v>
      </c>
    </row>
    <row r="44" spans="1:45" ht="12" customHeight="1">
      <c r="A44" s="107">
        <v>41</v>
      </c>
      <c r="B44" s="120" t="s">
        <v>50</v>
      </c>
      <c r="C44">
        <v>3</v>
      </c>
      <c r="D44" s="107">
        <v>41</v>
      </c>
      <c r="E44" s="103" t="s">
        <v>124</v>
      </c>
      <c r="F44" s="140">
        <v>1</v>
      </c>
      <c r="G44" s="107">
        <v>41</v>
      </c>
      <c r="H44" s="120" t="s">
        <v>28</v>
      </c>
      <c r="I44">
        <v>10</v>
      </c>
      <c r="J44" s="107">
        <v>41</v>
      </c>
      <c r="K44" s="120" t="s">
        <v>107</v>
      </c>
      <c r="L44" s="119">
        <v>6</v>
      </c>
      <c r="M44" s="107">
        <v>41</v>
      </c>
      <c r="N44" s="135" t="s">
        <v>61</v>
      </c>
      <c r="O44">
        <v>6</v>
      </c>
      <c r="P44" s="107">
        <v>41</v>
      </c>
      <c r="Q44" s="135" t="s">
        <v>40</v>
      </c>
      <c r="R44">
        <v>7</v>
      </c>
      <c r="S44" s="107">
        <v>41</v>
      </c>
      <c r="T44" s="275" t="s">
        <v>62</v>
      </c>
      <c r="U44">
        <v>7</v>
      </c>
      <c r="V44" s="263">
        <v>41</v>
      </c>
      <c r="W44" s="135" t="s">
        <v>78</v>
      </c>
      <c r="X44">
        <v>14</v>
      </c>
      <c r="Y44" s="263">
        <v>41</v>
      </c>
      <c r="Z44" s="135" t="s">
        <v>78</v>
      </c>
      <c r="AA44">
        <v>17</v>
      </c>
      <c r="AB44" s="263">
        <v>41</v>
      </c>
      <c r="AC44" s="135" t="s">
        <v>63</v>
      </c>
      <c r="AD44">
        <v>13</v>
      </c>
      <c r="AE44" s="263">
        <v>41</v>
      </c>
      <c r="AF44" s="135" t="s">
        <v>28</v>
      </c>
      <c r="AG44">
        <v>11</v>
      </c>
      <c r="AH44" s="263">
        <v>41</v>
      </c>
      <c r="AI44" s="135" t="s">
        <v>48</v>
      </c>
      <c r="AJ44">
        <v>8</v>
      </c>
      <c r="AK44" s="263">
        <v>41</v>
      </c>
      <c r="AL44" s="135" t="s">
        <v>360</v>
      </c>
      <c r="AM44">
        <v>10</v>
      </c>
      <c r="AN44" s="263">
        <v>41</v>
      </c>
      <c r="AO44" s="135" t="s">
        <v>387</v>
      </c>
      <c r="AP44">
        <v>9</v>
      </c>
      <c r="AQ44" s="263">
        <v>41</v>
      </c>
      <c r="AR44" s="135" t="s">
        <v>499</v>
      </c>
      <c r="AS44">
        <v>15</v>
      </c>
    </row>
    <row r="45" spans="1:45" ht="12" customHeight="1" thickBot="1">
      <c r="A45" s="107">
        <v>42</v>
      </c>
      <c r="B45" s="120" t="s">
        <v>151</v>
      </c>
      <c r="C45">
        <v>3</v>
      </c>
      <c r="D45" s="107">
        <v>42</v>
      </c>
      <c r="E45" s="103" t="s">
        <v>132</v>
      </c>
      <c r="F45" s="140">
        <v>1</v>
      </c>
      <c r="G45" s="107">
        <v>42</v>
      </c>
      <c r="H45" s="120" t="s">
        <v>42</v>
      </c>
      <c r="I45">
        <v>8</v>
      </c>
      <c r="J45" s="107">
        <v>42</v>
      </c>
      <c r="K45" s="120" t="s">
        <v>133</v>
      </c>
      <c r="L45" s="119">
        <v>6</v>
      </c>
      <c r="M45" s="107">
        <v>42</v>
      </c>
      <c r="N45" s="135" t="s">
        <v>16</v>
      </c>
      <c r="O45">
        <v>5</v>
      </c>
      <c r="P45" s="107">
        <v>42</v>
      </c>
      <c r="Q45" s="135" t="s">
        <v>48</v>
      </c>
      <c r="R45">
        <v>7</v>
      </c>
      <c r="S45" s="107">
        <v>42</v>
      </c>
      <c r="T45" s="275" t="s">
        <v>14</v>
      </c>
      <c r="U45">
        <v>6</v>
      </c>
      <c r="V45" s="270">
        <v>42</v>
      </c>
      <c r="W45" s="135" t="s">
        <v>87</v>
      </c>
      <c r="X45">
        <v>14</v>
      </c>
      <c r="Y45" s="270">
        <v>42</v>
      </c>
      <c r="Z45" s="135" t="s">
        <v>37</v>
      </c>
      <c r="AA45">
        <v>17</v>
      </c>
      <c r="AB45" s="270">
        <v>42</v>
      </c>
      <c r="AC45" s="135" t="s">
        <v>137</v>
      </c>
      <c r="AD45">
        <v>13</v>
      </c>
      <c r="AE45" s="270">
        <v>42</v>
      </c>
      <c r="AF45" s="135" t="s">
        <v>37</v>
      </c>
      <c r="AG45">
        <v>11</v>
      </c>
      <c r="AH45" s="270">
        <v>42</v>
      </c>
      <c r="AI45" s="135" t="s">
        <v>78</v>
      </c>
      <c r="AJ45">
        <v>7</v>
      </c>
      <c r="AK45" s="270">
        <v>42</v>
      </c>
      <c r="AL45" s="135" t="s">
        <v>437</v>
      </c>
      <c r="AM45">
        <v>9</v>
      </c>
      <c r="AN45" s="270">
        <v>42</v>
      </c>
      <c r="AO45" s="135" t="s">
        <v>443</v>
      </c>
      <c r="AP45">
        <v>9</v>
      </c>
      <c r="AQ45" s="270">
        <v>42</v>
      </c>
      <c r="AR45" s="135" t="s">
        <v>466</v>
      </c>
      <c r="AS45">
        <v>14</v>
      </c>
    </row>
    <row r="46" spans="1:45" ht="12" customHeight="1">
      <c r="A46" s="107">
        <v>43</v>
      </c>
      <c r="B46" s="120" t="s">
        <v>63</v>
      </c>
      <c r="C46">
        <v>3</v>
      </c>
      <c r="D46" s="107">
        <v>43</v>
      </c>
      <c r="E46" s="103" t="s">
        <v>30</v>
      </c>
      <c r="F46" s="140">
        <v>1</v>
      </c>
      <c r="G46" s="107">
        <v>43</v>
      </c>
      <c r="H46" s="120" t="s">
        <v>6</v>
      </c>
      <c r="I46">
        <v>6</v>
      </c>
      <c r="J46" s="107">
        <v>43</v>
      </c>
      <c r="K46" s="120" t="s">
        <v>89</v>
      </c>
      <c r="L46" s="119">
        <v>5</v>
      </c>
      <c r="M46" s="107">
        <v>43</v>
      </c>
      <c r="N46" s="135" t="s">
        <v>23</v>
      </c>
      <c r="O46">
        <v>5</v>
      </c>
      <c r="P46" s="107">
        <v>43</v>
      </c>
      <c r="Q46" s="135" t="s">
        <v>5</v>
      </c>
      <c r="R46">
        <v>5</v>
      </c>
      <c r="S46" s="107">
        <v>43</v>
      </c>
      <c r="T46" s="275" t="s">
        <v>45</v>
      </c>
      <c r="U46">
        <v>6</v>
      </c>
      <c r="V46" s="263">
        <v>43</v>
      </c>
      <c r="W46" s="135" t="s">
        <v>62</v>
      </c>
      <c r="X46">
        <v>14</v>
      </c>
      <c r="Y46" s="263">
        <v>43</v>
      </c>
      <c r="Z46" s="135" t="s">
        <v>35</v>
      </c>
      <c r="AA46">
        <v>16</v>
      </c>
      <c r="AB46" s="263">
        <v>43</v>
      </c>
      <c r="AC46" s="135" t="s">
        <v>132</v>
      </c>
      <c r="AD46">
        <v>12</v>
      </c>
      <c r="AE46" s="263">
        <v>43</v>
      </c>
      <c r="AF46" s="135" t="s">
        <v>125</v>
      </c>
      <c r="AG46">
        <v>10</v>
      </c>
      <c r="AH46" s="263">
        <v>43</v>
      </c>
      <c r="AI46" s="135" t="s">
        <v>30</v>
      </c>
      <c r="AJ46">
        <v>7</v>
      </c>
      <c r="AK46" s="263">
        <v>43</v>
      </c>
      <c r="AL46" s="135" t="s">
        <v>220</v>
      </c>
      <c r="AM46">
        <v>8</v>
      </c>
      <c r="AN46" s="263">
        <v>43</v>
      </c>
      <c r="AO46" s="135" t="s">
        <v>258</v>
      </c>
      <c r="AP46">
        <v>8</v>
      </c>
      <c r="AQ46" s="263">
        <v>43</v>
      </c>
      <c r="AR46" s="135" t="s">
        <v>281</v>
      </c>
      <c r="AS46">
        <v>12</v>
      </c>
    </row>
    <row r="47" spans="1:45" ht="12" customHeight="1" thickBot="1">
      <c r="A47" s="107">
        <v>44</v>
      </c>
      <c r="B47" s="120" t="s">
        <v>64</v>
      </c>
      <c r="C47">
        <v>3</v>
      </c>
      <c r="D47" s="107">
        <v>44</v>
      </c>
      <c r="E47" s="103" t="s">
        <v>34</v>
      </c>
      <c r="F47" s="140">
        <v>1</v>
      </c>
      <c r="G47" s="107">
        <v>44</v>
      </c>
      <c r="H47" s="120" t="s">
        <v>16</v>
      </c>
      <c r="I47">
        <v>6</v>
      </c>
      <c r="J47" s="107">
        <v>44</v>
      </c>
      <c r="K47" s="120" t="s">
        <v>5</v>
      </c>
      <c r="L47" s="119">
        <v>4</v>
      </c>
      <c r="M47" s="107">
        <v>44</v>
      </c>
      <c r="N47" s="135" t="s">
        <v>26</v>
      </c>
      <c r="O47">
        <v>5</v>
      </c>
      <c r="P47" s="107">
        <v>44</v>
      </c>
      <c r="Q47" s="135" t="s">
        <v>30</v>
      </c>
      <c r="R47">
        <v>5</v>
      </c>
      <c r="S47" s="107">
        <v>44</v>
      </c>
      <c r="T47" s="275" t="s">
        <v>47</v>
      </c>
      <c r="U47">
        <v>6</v>
      </c>
      <c r="V47" s="270">
        <v>44</v>
      </c>
      <c r="W47" s="135" t="s">
        <v>35</v>
      </c>
      <c r="X47">
        <v>12</v>
      </c>
      <c r="Y47" s="270">
        <v>44</v>
      </c>
      <c r="Z47" s="135" t="s">
        <v>39</v>
      </c>
      <c r="AA47">
        <v>16</v>
      </c>
      <c r="AB47" s="270">
        <v>44</v>
      </c>
      <c r="AC47" s="135" t="s">
        <v>8</v>
      </c>
      <c r="AD47">
        <v>11</v>
      </c>
      <c r="AE47" s="270">
        <v>44</v>
      </c>
      <c r="AF47" s="135" t="s">
        <v>41</v>
      </c>
      <c r="AG47">
        <v>10</v>
      </c>
      <c r="AH47" s="270">
        <v>44</v>
      </c>
      <c r="AI47" s="135" t="s">
        <v>52</v>
      </c>
      <c r="AJ47">
        <v>7</v>
      </c>
      <c r="AK47" s="270">
        <v>44</v>
      </c>
      <c r="AL47" s="135" t="s">
        <v>363</v>
      </c>
      <c r="AM47">
        <v>8</v>
      </c>
      <c r="AN47" s="270">
        <v>44</v>
      </c>
      <c r="AO47" s="135" t="s">
        <v>376</v>
      </c>
      <c r="AP47">
        <v>7</v>
      </c>
      <c r="AQ47" s="270">
        <v>44</v>
      </c>
      <c r="AR47" s="135" t="s">
        <v>363</v>
      </c>
      <c r="AS47">
        <v>12</v>
      </c>
    </row>
    <row r="48" spans="1:45" ht="12" customHeight="1">
      <c r="A48" s="107">
        <v>45</v>
      </c>
      <c r="B48" s="120" t="s">
        <v>6</v>
      </c>
      <c r="C48">
        <v>2</v>
      </c>
      <c r="D48" s="107">
        <v>45</v>
      </c>
      <c r="E48" s="103" t="s">
        <v>35</v>
      </c>
      <c r="F48" s="140">
        <v>1</v>
      </c>
      <c r="G48" s="107">
        <v>45</v>
      </c>
      <c r="H48" s="120" t="s">
        <v>35</v>
      </c>
      <c r="I48">
        <v>6</v>
      </c>
      <c r="J48" s="107">
        <v>45</v>
      </c>
      <c r="K48" s="120" t="s">
        <v>125</v>
      </c>
      <c r="L48" s="119">
        <v>4</v>
      </c>
      <c r="M48" s="107">
        <v>45</v>
      </c>
      <c r="N48" s="135" t="s">
        <v>55</v>
      </c>
      <c r="O48">
        <v>5</v>
      </c>
      <c r="P48" s="107">
        <v>45</v>
      </c>
      <c r="Q48" s="135" t="s">
        <v>38</v>
      </c>
      <c r="R48">
        <v>5</v>
      </c>
      <c r="S48" s="107">
        <v>45</v>
      </c>
      <c r="T48" s="275" t="s">
        <v>55</v>
      </c>
      <c r="U48">
        <v>6</v>
      </c>
      <c r="V48" s="263">
        <v>45</v>
      </c>
      <c r="W48" s="135" t="s">
        <v>28</v>
      </c>
      <c r="X48">
        <v>10</v>
      </c>
      <c r="Y48" s="263">
        <v>45</v>
      </c>
      <c r="Z48" s="135" t="s">
        <v>36</v>
      </c>
      <c r="AA48">
        <v>15</v>
      </c>
      <c r="AB48" s="263">
        <v>45</v>
      </c>
      <c r="AC48" s="135" t="s">
        <v>15</v>
      </c>
      <c r="AD48">
        <v>11</v>
      </c>
      <c r="AE48" s="263">
        <v>45</v>
      </c>
      <c r="AF48" s="135" t="s">
        <v>5</v>
      </c>
      <c r="AG48">
        <v>9</v>
      </c>
      <c r="AH48" s="263">
        <v>45</v>
      </c>
      <c r="AI48" s="135" t="s">
        <v>84</v>
      </c>
      <c r="AJ48">
        <v>6</v>
      </c>
      <c r="AK48" s="263">
        <v>45</v>
      </c>
      <c r="AL48" s="135" t="s">
        <v>266</v>
      </c>
      <c r="AM48">
        <v>7</v>
      </c>
      <c r="AN48" s="263">
        <v>45</v>
      </c>
      <c r="AO48" s="135" t="s">
        <v>464</v>
      </c>
      <c r="AP48">
        <v>7</v>
      </c>
      <c r="AQ48" s="263">
        <v>45</v>
      </c>
      <c r="AR48" s="135" t="s">
        <v>298</v>
      </c>
      <c r="AS48">
        <v>11</v>
      </c>
    </row>
    <row r="49" spans="1:45" ht="12" customHeight="1" thickBot="1">
      <c r="A49" s="107">
        <v>46</v>
      </c>
      <c r="B49" s="120" t="s">
        <v>78</v>
      </c>
      <c r="C49">
        <v>2</v>
      </c>
      <c r="D49" s="107">
        <v>46</v>
      </c>
      <c r="E49" s="103" t="s">
        <v>7</v>
      </c>
      <c r="F49" s="140">
        <v>0</v>
      </c>
      <c r="G49" s="107">
        <v>46</v>
      </c>
      <c r="H49" s="120" t="s">
        <v>40</v>
      </c>
      <c r="I49">
        <v>6</v>
      </c>
      <c r="J49" s="107">
        <v>46</v>
      </c>
      <c r="K49" s="120" t="s">
        <v>26</v>
      </c>
      <c r="L49" s="119">
        <v>4</v>
      </c>
      <c r="M49" s="107">
        <v>46</v>
      </c>
      <c r="N49" s="135" t="s">
        <v>78</v>
      </c>
      <c r="O49">
        <v>4</v>
      </c>
      <c r="P49" s="107">
        <v>46</v>
      </c>
      <c r="Q49" s="135" t="s">
        <v>7</v>
      </c>
      <c r="R49">
        <v>4</v>
      </c>
      <c r="S49" s="107">
        <v>46</v>
      </c>
      <c r="T49" s="275" t="s">
        <v>22</v>
      </c>
      <c r="U49">
        <v>5</v>
      </c>
      <c r="V49" s="270">
        <v>46</v>
      </c>
      <c r="W49" s="135" t="s">
        <v>90</v>
      </c>
      <c r="X49">
        <v>10</v>
      </c>
      <c r="Y49" s="270">
        <v>46</v>
      </c>
      <c r="Z49" s="135" t="s">
        <v>10</v>
      </c>
      <c r="AA49">
        <v>14</v>
      </c>
      <c r="AB49" s="270">
        <v>46</v>
      </c>
      <c r="AC49" s="135" t="s">
        <v>16</v>
      </c>
      <c r="AD49">
        <v>11</v>
      </c>
      <c r="AE49" s="270">
        <v>46</v>
      </c>
      <c r="AF49" s="135" t="s">
        <v>18</v>
      </c>
      <c r="AG49">
        <v>9</v>
      </c>
      <c r="AH49" s="270">
        <v>46</v>
      </c>
      <c r="AI49" s="135" t="s">
        <v>77</v>
      </c>
      <c r="AJ49">
        <v>5</v>
      </c>
      <c r="AK49" s="270">
        <v>46</v>
      </c>
      <c r="AL49" s="135" t="s">
        <v>480</v>
      </c>
      <c r="AM49">
        <v>7</v>
      </c>
      <c r="AN49" s="270">
        <v>46</v>
      </c>
      <c r="AO49" s="135" t="s">
        <v>220</v>
      </c>
      <c r="AP49">
        <v>6</v>
      </c>
      <c r="AQ49" s="270">
        <v>46</v>
      </c>
      <c r="AR49" s="135" t="s">
        <v>463</v>
      </c>
      <c r="AS49">
        <v>11</v>
      </c>
    </row>
    <row r="50" spans="1:45" ht="12" customHeight="1">
      <c r="A50" s="107">
        <v>47</v>
      </c>
      <c r="B50" s="120" t="s">
        <v>127</v>
      </c>
      <c r="C50">
        <v>2</v>
      </c>
      <c r="D50" s="107">
        <v>47</v>
      </c>
      <c r="E50" s="103" t="s">
        <v>5</v>
      </c>
      <c r="F50" s="140">
        <v>0</v>
      </c>
      <c r="G50" s="107">
        <v>47</v>
      </c>
      <c r="H50" s="120" t="s">
        <v>64</v>
      </c>
      <c r="I50">
        <v>6</v>
      </c>
      <c r="J50" s="107">
        <v>47</v>
      </c>
      <c r="K50" s="120" t="s">
        <v>36</v>
      </c>
      <c r="L50" s="119">
        <v>4</v>
      </c>
      <c r="M50" s="107">
        <v>47</v>
      </c>
      <c r="N50" s="135" t="s">
        <v>161</v>
      </c>
      <c r="O50">
        <v>4</v>
      </c>
      <c r="P50" s="107">
        <v>47</v>
      </c>
      <c r="Q50" s="135" t="s">
        <v>49</v>
      </c>
      <c r="R50">
        <v>4</v>
      </c>
      <c r="S50" s="107">
        <v>47</v>
      </c>
      <c r="T50" s="275" t="s">
        <v>35</v>
      </c>
      <c r="U50">
        <v>5</v>
      </c>
      <c r="V50" s="263">
        <v>47</v>
      </c>
      <c r="W50" s="135" t="s">
        <v>12</v>
      </c>
      <c r="X50">
        <v>9</v>
      </c>
      <c r="Y50" s="263">
        <v>47</v>
      </c>
      <c r="Z50" s="135" t="s">
        <v>42</v>
      </c>
      <c r="AA50">
        <v>14</v>
      </c>
      <c r="AB50" s="263">
        <v>47</v>
      </c>
      <c r="AC50" s="135" t="s">
        <v>123</v>
      </c>
      <c r="AD50">
        <v>10</v>
      </c>
      <c r="AE50" s="263">
        <v>47</v>
      </c>
      <c r="AF50" s="135" t="s">
        <v>35</v>
      </c>
      <c r="AG50">
        <v>9</v>
      </c>
      <c r="AH50" s="263">
        <v>47</v>
      </c>
      <c r="AI50" s="135" t="s">
        <v>11</v>
      </c>
      <c r="AJ50">
        <v>5</v>
      </c>
      <c r="AK50" s="263">
        <v>47</v>
      </c>
      <c r="AL50" s="135" t="s">
        <v>221</v>
      </c>
      <c r="AM50">
        <v>6</v>
      </c>
      <c r="AN50" s="263">
        <v>47</v>
      </c>
      <c r="AO50" s="135" t="s">
        <v>266</v>
      </c>
      <c r="AP50">
        <v>6</v>
      </c>
      <c r="AQ50" s="263">
        <v>47</v>
      </c>
      <c r="AR50" s="135" t="s">
        <v>474</v>
      </c>
      <c r="AS50">
        <v>11</v>
      </c>
    </row>
    <row r="51" spans="1:45" ht="12" customHeight="1" thickBot="1">
      <c r="A51" s="107">
        <v>48</v>
      </c>
      <c r="B51" s="120" t="s">
        <v>21</v>
      </c>
      <c r="C51">
        <v>2</v>
      </c>
      <c r="D51" s="107">
        <v>48</v>
      </c>
      <c r="E51" s="103" t="s">
        <v>6</v>
      </c>
      <c r="F51" s="140">
        <v>0</v>
      </c>
      <c r="G51" s="107">
        <v>48</v>
      </c>
      <c r="H51" s="120" t="s">
        <v>15</v>
      </c>
      <c r="I51">
        <v>4</v>
      </c>
      <c r="J51" s="107">
        <v>48</v>
      </c>
      <c r="K51" s="120" t="s">
        <v>37</v>
      </c>
      <c r="L51" s="119">
        <v>4</v>
      </c>
      <c r="M51" s="107">
        <v>48</v>
      </c>
      <c r="N51" s="135" t="s">
        <v>107</v>
      </c>
      <c r="O51">
        <v>3</v>
      </c>
      <c r="P51" s="107">
        <v>48</v>
      </c>
      <c r="Q51" s="135" t="s">
        <v>90</v>
      </c>
      <c r="R51">
        <v>4</v>
      </c>
      <c r="S51" s="107">
        <v>48</v>
      </c>
      <c r="T51" s="275" t="s">
        <v>12</v>
      </c>
      <c r="U51">
        <v>4</v>
      </c>
      <c r="V51" s="270">
        <v>48</v>
      </c>
      <c r="W51" s="135" t="s">
        <v>15</v>
      </c>
      <c r="X51">
        <v>9</v>
      </c>
      <c r="Y51" s="270">
        <v>48</v>
      </c>
      <c r="Z51" s="135" t="s">
        <v>87</v>
      </c>
      <c r="AA51">
        <v>13</v>
      </c>
      <c r="AB51" s="270">
        <v>48</v>
      </c>
      <c r="AC51" s="135" t="s">
        <v>78</v>
      </c>
      <c r="AD51">
        <v>10</v>
      </c>
      <c r="AE51" s="270">
        <v>48</v>
      </c>
      <c r="AF51" s="135" t="s">
        <v>65</v>
      </c>
      <c r="AG51">
        <v>9</v>
      </c>
      <c r="AH51" s="270">
        <v>48</v>
      </c>
      <c r="AI51" s="135" t="s">
        <v>42</v>
      </c>
      <c r="AJ51">
        <v>5</v>
      </c>
      <c r="AK51" s="270">
        <v>48</v>
      </c>
      <c r="AL51" s="135" t="s">
        <v>240</v>
      </c>
      <c r="AM51">
        <v>6</v>
      </c>
      <c r="AN51" s="270">
        <v>48</v>
      </c>
      <c r="AO51" s="135" t="s">
        <v>267</v>
      </c>
      <c r="AP51">
        <v>6</v>
      </c>
      <c r="AQ51" s="270">
        <v>48</v>
      </c>
      <c r="AR51" s="135" t="s">
        <v>383</v>
      </c>
      <c r="AS51">
        <v>10</v>
      </c>
    </row>
    <row r="52" spans="1:45" ht="12" customHeight="1">
      <c r="A52" s="107">
        <v>49</v>
      </c>
      <c r="B52" s="120" t="s">
        <v>30</v>
      </c>
      <c r="C52">
        <v>2</v>
      </c>
      <c r="D52" s="107">
        <v>49</v>
      </c>
      <c r="E52" s="103" t="s">
        <v>9</v>
      </c>
      <c r="F52" s="140">
        <v>0</v>
      </c>
      <c r="G52" s="107">
        <v>49</v>
      </c>
      <c r="H52" s="120" t="s">
        <v>41</v>
      </c>
      <c r="I52">
        <v>4</v>
      </c>
      <c r="J52" s="107">
        <v>49</v>
      </c>
      <c r="K52" s="120" t="s">
        <v>45</v>
      </c>
      <c r="L52" s="119">
        <v>4</v>
      </c>
      <c r="M52" s="107">
        <v>49</v>
      </c>
      <c r="N52" s="135" t="s">
        <v>126</v>
      </c>
      <c r="O52">
        <v>3</v>
      </c>
      <c r="P52" s="107">
        <v>49</v>
      </c>
      <c r="Q52" s="135" t="s">
        <v>61</v>
      </c>
      <c r="R52">
        <v>4</v>
      </c>
      <c r="S52" s="107">
        <v>49</v>
      </c>
      <c r="T52" s="275" t="s">
        <v>38</v>
      </c>
      <c r="U52">
        <v>4</v>
      </c>
      <c r="V52" s="263">
        <v>49</v>
      </c>
      <c r="W52" s="135" t="s">
        <v>63</v>
      </c>
      <c r="X52">
        <v>9</v>
      </c>
      <c r="Y52" s="263">
        <v>49</v>
      </c>
      <c r="Z52" s="135" t="s">
        <v>132</v>
      </c>
      <c r="AA52">
        <v>12</v>
      </c>
      <c r="AB52" s="263">
        <v>49</v>
      </c>
      <c r="AC52" s="135" t="s">
        <v>37</v>
      </c>
      <c r="AD52">
        <v>10</v>
      </c>
      <c r="AE52" s="263">
        <v>49</v>
      </c>
      <c r="AF52" s="135" t="s">
        <v>124</v>
      </c>
      <c r="AG52">
        <v>8</v>
      </c>
      <c r="AH52" s="263">
        <v>49</v>
      </c>
      <c r="AI52" s="135" t="s">
        <v>54</v>
      </c>
      <c r="AJ52">
        <v>5</v>
      </c>
      <c r="AK52" s="263">
        <v>49</v>
      </c>
      <c r="AL52" s="135" t="s">
        <v>261</v>
      </c>
      <c r="AM52">
        <v>6</v>
      </c>
      <c r="AN52" s="263">
        <v>49</v>
      </c>
      <c r="AO52" s="135" t="s">
        <v>347</v>
      </c>
      <c r="AP52">
        <v>6</v>
      </c>
      <c r="AQ52" s="263">
        <v>49</v>
      </c>
      <c r="AR52" s="135" t="s">
        <v>460</v>
      </c>
      <c r="AS52">
        <v>10</v>
      </c>
    </row>
    <row r="53" spans="1:45" ht="12" customHeight="1" thickBot="1">
      <c r="A53" s="107">
        <v>50</v>
      </c>
      <c r="B53" s="120" t="s">
        <v>35</v>
      </c>
      <c r="C53">
        <v>2</v>
      </c>
      <c r="D53" s="107">
        <v>50</v>
      </c>
      <c r="E53" s="103" t="s">
        <v>125</v>
      </c>
      <c r="F53" s="140">
        <v>0</v>
      </c>
      <c r="G53" s="107">
        <v>50</v>
      </c>
      <c r="H53" s="120" t="s">
        <v>87</v>
      </c>
      <c r="I53">
        <v>4</v>
      </c>
      <c r="J53" s="107">
        <v>50</v>
      </c>
      <c r="K53" s="120" t="s">
        <v>49</v>
      </c>
      <c r="L53" s="119">
        <v>4</v>
      </c>
      <c r="M53" s="107">
        <v>50</v>
      </c>
      <c r="N53" s="135" t="s">
        <v>21</v>
      </c>
      <c r="O53">
        <v>3</v>
      </c>
      <c r="P53" s="107">
        <v>50</v>
      </c>
      <c r="Q53" s="135" t="s">
        <v>12</v>
      </c>
      <c r="R53">
        <v>3</v>
      </c>
      <c r="S53" s="107">
        <v>50</v>
      </c>
      <c r="T53" s="275" t="s">
        <v>48</v>
      </c>
      <c r="U53">
        <v>4</v>
      </c>
      <c r="V53" s="270">
        <v>50</v>
      </c>
      <c r="W53" s="135" t="s">
        <v>83</v>
      </c>
      <c r="X53">
        <v>8</v>
      </c>
      <c r="Y53" s="270">
        <v>50</v>
      </c>
      <c r="Z53" s="135" t="s">
        <v>151</v>
      </c>
      <c r="AA53">
        <v>12</v>
      </c>
      <c r="AB53" s="270">
        <v>50</v>
      </c>
      <c r="AC53" s="135" t="s">
        <v>11</v>
      </c>
      <c r="AD53">
        <v>9</v>
      </c>
      <c r="AE53" s="270">
        <v>50</v>
      </c>
      <c r="AF53" s="135" t="s">
        <v>13</v>
      </c>
      <c r="AG53">
        <v>8</v>
      </c>
      <c r="AH53" s="270">
        <v>50</v>
      </c>
      <c r="AI53" s="135" t="s">
        <v>10</v>
      </c>
      <c r="AJ53">
        <v>4</v>
      </c>
      <c r="AK53" s="270">
        <v>50</v>
      </c>
      <c r="AL53" s="135" t="s">
        <v>303</v>
      </c>
      <c r="AM53">
        <v>6</v>
      </c>
      <c r="AN53" s="270">
        <v>50</v>
      </c>
      <c r="AO53" s="135" t="s">
        <v>350</v>
      </c>
      <c r="AP53">
        <v>6</v>
      </c>
      <c r="AQ53" s="270">
        <v>50</v>
      </c>
      <c r="AR53" s="135" t="s">
        <v>242</v>
      </c>
      <c r="AS53">
        <v>8</v>
      </c>
    </row>
    <row r="54" spans="1:45" ht="12" customHeight="1">
      <c r="A54" s="107">
        <v>51</v>
      </c>
      <c r="B54" s="120" t="s">
        <v>37</v>
      </c>
      <c r="C54">
        <v>2</v>
      </c>
      <c r="D54" s="107">
        <v>51</v>
      </c>
      <c r="E54" s="103" t="s">
        <v>10</v>
      </c>
      <c r="F54" s="140">
        <v>0</v>
      </c>
      <c r="G54" s="107">
        <v>51</v>
      </c>
      <c r="H54" s="120" t="s">
        <v>13</v>
      </c>
      <c r="I54">
        <v>3</v>
      </c>
      <c r="J54" s="107">
        <v>51</v>
      </c>
      <c r="K54" s="120" t="s">
        <v>124</v>
      </c>
      <c r="L54" s="119">
        <v>3</v>
      </c>
      <c r="M54" s="107">
        <v>51</v>
      </c>
      <c r="N54" s="135" t="s">
        <v>125</v>
      </c>
      <c r="O54">
        <v>2</v>
      </c>
      <c r="P54" s="107">
        <v>51</v>
      </c>
      <c r="Q54" s="135" t="s">
        <v>129</v>
      </c>
      <c r="R54">
        <v>3</v>
      </c>
      <c r="S54" s="107">
        <v>51</v>
      </c>
      <c r="T54" s="275" t="s">
        <v>13</v>
      </c>
      <c r="U54">
        <v>3</v>
      </c>
      <c r="V54" s="263">
        <v>51</v>
      </c>
      <c r="W54" s="135" t="s">
        <v>129</v>
      </c>
      <c r="X54">
        <v>7</v>
      </c>
      <c r="Y54" s="263">
        <v>51</v>
      </c>
      <c r="Z54" s="135" t="s">
        <v>38</v>
      </c>
      <c r="AA54">
        <v>11</v>
      </c>
      <c r="AB54" s="263">
        <v>51</v>
      </c>
      <c r="AC54" s="135" t="s">
        <v>64</v>
      </c>
      <c r="AD54">
        <v>9</v>
      </c>
      <c r="AE54" s="263">
        <v>51</v>
      </c>
      <c r="AF54" s="135" t="s">
        <v>15</v>
      </c>
      <c r="AG54">
        <v>8</v>
      </c>
      <c r="AH54" s="263">
        <v>51</v>
      </c>
      <c r="AI54" s="135" t="s">
        <v>38</v>
      </c>
      <c r="AJ54">
        <v>4</v>
      </c>
      <c r="AK54" s="263">
        <v>51</v>
      </c>
      <c r="AL54" s="135" t="s">
        <v>353</v>
      </c>
      <c r="AM54">
        <v>6</v>
      </c>
      <c r="AN54" s="263">
        <v>51</v>
      </c>
      <c r="AO54" s="135" t="s">
        <v>301</v>
      </c>
      <c r="AP54">
        <v>5</v>
      </c>
      <c r="AQ54" s="263">
        <v>51</v>
      </c>
      <c r="AR54" s="135" t="s">
        <v>302</v>
      </c>
      <c r="AS54">
        <v>8</v>
      </c>
    </row>
    <row r="55" spans="1:45" ht="12" customHeight="1" thickBot="1">
      <c r="A55" s="107">
        <v>52</v>
      </c>
      <c r="B55" s="120" t="s">
        <v>46</v>
      </c>
      <c r="C55">
        <v>2</v>
      </c>
      <c r="D55" s="107">
        <v>52</v>
      </c>
      <c r="E55" s="103" t="s">
        <v>143</v>
      </c>
      <c r="F55" s="140">
        <v>0</v>
      </c>
      <c r="G55" s="107">
        <v>52</v>
      </c>
      <c r="H55" s="120" t="s">
        <v>79</v>
      </c>
      <c r="I55">
        <v>3</v>
      </c>
      <c r="J55" s="107">
        <v>52</v>
      </c>
      <c r="K55" s="120" t="s">
        <v>20</v>
      </c>
      <c r="L55" s="119">
        <v>3</v>
      </c>
      <c r="M55" s="107">
        <v>52</v>
      </c>
      <c r="N55" s="135" t="s">
        <v>30</v>
      </c>
      <c r="O55">
        <v>2</v>
      </c>
      <c r="P55" s="107">
        <v>52</v>
      </c>
      <c r="Q55" s="135" t="s">
        <v>81</v>
      </c>
      <c r="R55">
        <v>3</v>
      </c>
      <c r="S55" s="107">
        <v>52</v>
      </c>
      <c r="T55" s="275" t="s">
        <v>128</v>
      </c>
      <c r="U55">
        <v>3</v>
      </c>
      <c r="V55" s="270">
        <v>52</v>
      </c>
      <c r="W55" s="135" t="s">
        <v>21</v>
      </c>
      <c r="X55">
        <v>7</v>
      </c>
      <c r="Y55" s="270">
        <v>52</v>
      </c>
      <c r="Z55" s="135" t="s">
        <v>16</v>
      </c>
      <c r="AA55">
        <v>9</v>
      </c>
      <c r="AB55" s="270">
        <v>52</v>
      </c>
      <c r="AC55" s="135" t="s">
        <v>133</v>
      </c>
      <c r="AD55">
        <v>8</v>
      </c>
      <c r="AE55" s="270">
        <v>52</v>
      </c>
      <c r="AF55" s="135" t="s">
        <v>51</v>
      </c>
      <c r="AG55">
        <v>7</v>
      </c>
      <c r="AH55" s="270">
        <v>52</v>
      </c>
      <c r="AI55" s="135" t="s">
        <v>43</v>
      </c>
      <c r="AJ55">
        <v>4</v>
      </c>
      <c r="AK55" s="270">
        <v>52</v>
      </c>
      <c r="AL55" s="135" t="s">
        <v>427</v>
      </c>
      <c r="AM55">
        <v>6</v>
      </c>
      <c r="AN55" s="270">
        <v>52</v>
      </c>
      <c r="AO55" s="135" t="s">
        <v>323</v>
      </c>
      <c r="AP55">
        <v>5</v>
      </c>
      <c r="AQ55" s="270">
        <v>52</v>
      </c>
      <c r="AR55" s="135" t="s">
        <v>367</v>
      </c>
      <c r="AS55">
        <v>8</v>
      </c>
    </row>
    <row r="56" spans="1:45" ht="12" customHeight="1">
      <c r="A56" s="107">
        <v>53</v>
      </c>
      <c r="B56" s="120" t="s">
        <v>28</v>
      </c>
      <c r="C56">
        <v>1</v>
      </c>
      <c r="D56" s="107">
        <v>53</v>
      </c>
      <c r="E56" s="103" t="s">
        <v>162</v>
      </c>
      <c r="F56" s="140">
        <v>0</v>
      </c>
      <c r="G56" s="107">
        <v>53</v>
      </c>
      <c r="H56" s="120" t="s">
        <v>14</v>
      </c>
      <c r="I56">
        <v>2</v>
      </c>
      <c r="J56" s="107">
        <v>53</v>
      </c>
      <c r="K56" s="120" t="s">
        <v>55</v>
      </c>
      <c r="L56" s="119">
        <v>3</v>
      </c>
      <c r="M56" s="107">
        <v>53</v>
      </c>
      <c r="N56" s="135" t="s">
        <v>32</v>
      </c>
      <c r="O56">
        <v>2</v>
      </c>
      <c r="P56" s="107">
        <v>53</v>
      </c>
      <c r="Q56" s="135" t="s">
        <v>42</v>
      </c>
      <c r="R56">
        <v>3</v>
      </c>
      <c r="S56" s="107">
        <v>53</v>
      </c>
      <c r="T56" s="275" t="s">
        <v>129</v>
      </c>
      <c r="U56">
        <v>3</v>
      </c>
      <c r="V56" s="263">
        <v>53</v>
      </c>
      <c r="W56" s="135" t="s">
        <v>45</v>
      </c>
      <c r="X56">
        <v>7</v>
      </c>
      <c r="Y56" s="263">
        <v>53</v>
      </c>
      <c r="Z56" s="135" t="s">
        <v>129</v>
      </c>
      <c r="AA56">
        <v>9</v>
      </c>
      <c r="AB56" s="263">
        <v>53</v>
      </c>
      <c r="AC56" s="135" t="s">
        <v>47</v>
      </c>
      <c r="AD56">
        <v>7</v>
      </c>
      <c r="AE56" s="263">
        <v>53</v>
      </c>
      <c r="AF56" s="135" t="s">
        <v>87</v>
      </c>
      <c r="AG56">
        <v>7</v>
      </c>
      <c r="AH56" s="263">
        <v>53</v>
      </c>
      <c r="AI56" s="135" t="s">
        <v>136</v>
      </c>
      <c r="AJ56">
        <v>4</v>
      </c>
      <c r="AK56" s="263">
        <v>53</v>
      </c>
      <c r="AL56" s="135" t="s">
        <v>439</v>
      </c>
      <c r="AM56">
        <v>6</v>
      </c>
      <c r="AN56" s="263">
        <v>53</v>
      </c>
      <c r="AO56" s="135" t="s">
        <v>377</v>
      </c>
      <c r="AP56">
        <v>5</v>
      </c>
      <c r="AQ56" s="263">
        <v>53</v>
      </c>
      <c r="AR56" s="135" t="s">
        <v>468</v>
      </c>
      <c r="AS56">
        <v>8</v>
      </c>
    </row>
    <row r="57" spans="1:45" ht="12" customHeight="1" thickBot="1">
      <c r="A57" s="107">
        <v>54</v>
      </c>
      <c r="B57" s="120" t="s">
        <v>62</v>
      </c>
      <c r="C57">
        <v>1</v>
      </c>
      <c r="D57" s="107">
        <v>54</v>
      </c>
      <c r="E57" s="103" t="s">
        <v>13</v>
      </c>
      <c r="F57" s="140">
        <v>0</v>
      </c>
      <c r="G57" s="107">
        <v>54</v>
      </c>
      <c r="H57" s="120" t="s">
        <v>133</v>
      </c>
      <c r="I57">
        <v>2</v>
      </c>
      <c r="J57" s="107">
        <v>54</v>
      </c>
      <c r="K57" s="120" t="s">
        <v>65</v>
      </c>
      <c r="L57" s="119">
        <v>3</v>
      </c>
      <c r="M57" s="107">
        <v>54</v>
      </c>
      <c r="N57" s="135" t="s">
        <v>86</v>
      </c>
      <c r="O57">
        <v>2</v>
      </c>
      <c r="P57" s="107">
        <v>54</v>
      </c>
      <c r="Q57" s="135" t="s">
        <v>83</v>
      </c>
      <c r="R57">
        <v>3</v>
      </c>
      <c r="S57" s="107">
        <v>54</v>
      </c>
      <c r="T57" s="275" t="s">
        <v>163</v>
      </c>
      <c r="U57">
        <v>3</v>
      </c>
      <c r="V57" s="270">
        <v>54</v>
      </c>
      <c r="W57" s="135" t="s">
        <v>86</v>
      </c>
      <c r="X57">
        <v>7</v>
      </c>
      <c r="Y57" s="270">
        <v>54</v>
      </c>
      <c r="Z57" s="135" t="s">
        <v>22</v>
      </c>
      <c r="AA57">
        <v>9</v>
      </c>
      <c r="AB57" s="270">
        <v>54</v>
      </c>
      <c r="AC57" s="135" t="s">
        <v>48</v>
      </c>
      <c r="AD57">
        <v>7</v>
      </c>
      <c r="AE57" s="270">
        <v>54</v>
      </c>
      <c r="AF57" s="135" t="s">
        <v>64</v>
      </c>
      <c r="AG57">
        <v>7</v>
      </c>
      <c r="AH57" s="270">
        <v>54</v>
      </c>
      <c r="AI57" s="135" t="s">
        <v>53</v>
      </c>
      <c r="AJ57">
        <v>4</v>
      </c>
      <c r="AK57" s="270">
        <v>54</v>
      </c>
      <c r="AL57" s="135" t="s">
        <v>455</v>
      </c>
      <c r="AM57">
        <v>6</v>
      </c>
      <c r="AN57" s="270">
        <v>54</v>
      </c>
      <c r="AO57" s="135" t="s">
        <v>480</v>
      </c>
      <c r="AP57">
        <v>5</v>
      </c>
      <c r="AQ57" s="270">
        <v>54</v>
      </c>
      <c r="AR57" s="135" t="s">
        <v>263</v>
      </c>
      <c r="AS57">
        <v>7</v>
      </c>
    </row>
    <row r="58" spans="1:45" ht="12" customHeight="1">
      <c r="A58" s="107">
        <v>55</v>
      </c>
      <c r="B58" s="120" t="s">
        <v>7</v>
      </c>
      <c r="C58">
        <v>0</v>
      </c>
      <c r="D58" s="107">
        <v>55</v>
      </c>
      <c r="E58" s="103" t="s">
        <v>12</v>
      </c>
      <c r="F58" s="140">
        <v>0</v>
      </c>
      <c r="G58" s="107">
        <v>55</v>
      </c>
      <c r="H58" s="120" t="s">
        <v>38</v>
      </c>
      <c r="I58">
        <v>2</v>
      </c>
      <c r="J58" s="107">
        <v>55</v>
      </c>
      <c r="K58" s="120" t="s">
        <v>34</v>
      </c>
      <c r="L58" s="119">
        <v>2</v>
      </c>
      <c r="M58" s="107">
        <v>55</v>
      </c>
      <c r="N58" s="135" t="s">
        <v>77</v>
      </c>
      <c r="O58">
        <v>1</v>
      </c>
      <c r="P58" s="107">
        <v>55</v>
      </c>
      <c r="Q58" s="135" t="s">
        <v>9</v>
      </c>
      <c r="R58">
        <v>2</v>
      </c>
      <c r="S58" s="107">
        <v>55</v>
      </c>
      <c r="T58" s="275" t="s">
        <v>87</v>
      </c>
      <c r="U58">
        <v>3</v>
      </c>
      <c r="V58" s="263">
        <v>55</v>
      </c>
      <c r="W58" s="135" t="s">
        <v>131</v>
      </c>
      <c r="X58">
        <v>6</v>
      </c>
      <c r="Y58" s="263">
        <v>55</v>
      </c>
      <c r="Z58" s="135" t="s">
        <v>7</v>
      </c>
      <c r="AA58">
        <v>8</v>
      </c>
      <c r="AB58" s="263">
        <v>55</v>
      </c>
      <c r="AC58" s="135" t="s">
        <v>125</v>
      </c>
      <c r="AD58">
        <v>6</v>
      </c>
      <c r="AE58" s="263">
        <v>55</v>
      </c>
      <c r="AF58" s="135" t="s">
        <v>7</v>
      </c>
      <c r="AG58">
        <v>6</v>
      </c>
      <c r="AH58" s="263">
        <v>55</v>
      </c>
      <c r="AI58" s="135" t="s">
        <v>64</v>
      </c>
      <c r="AJ58">
        <v>4</v>
      </c>
      <c r="AK58" s="263">
        <v>55</v>
      </c>
      <c r="AL58" s="135" t="s">
        <v>232</v>
      </c>
      <c r="AM58">
        <v>5</v>
      </c>
      <c r="AN58" s="263">
        <v>55</v>
      </c>
      <c r="AO58" s="135" t="s">
        <v>263</v>
      </c>
      <c r="AP58">
        <v>4</v>
      </c>
      <c r="AQ58" s="263">
        <v>55</v>
      </c>
      <c r="AR58" s="135" t="s">
        <v>427</v>
      </c>
      <c r="AS58">
        <v>7</v>
      </c>
    </row>
    <row r="59" spans="1:45" ht="12" customHeight="1" thickBot="1">
      <c r="A59" s="107">
        <v>56</v>
      </c>
      <c r="B59" s="120" t="s">
        <v>123</v>
      </c>
      <c r="C59">
        <v>0</v>
      </c>
      <c r="D59" s="107">
        <v>56</v>
      </c>
      <c r="E59" s="103" t="s">
        <v>144</v>
      </c>
      <c r="F59" s="140">
        <v>0</v>
      </c>
      <c r="G59" s="107">
        <v>56</v>
      </c>
      <c r="H59" s="120" t="s">
        <v>65</v>
      </c>
      <c r="I59">
        <v>2</v>
      </c>
      <c r="J59" s="107">
        <v>56</v>
      </c>
      <c r="K59" s="120" t="s">
        <v>50</v>
      </c>
      <c r="L59" s="119">
        <v>2</v>
      </c>
      <c r="M59" s="107">
        <v>56</v>
      </c>
      <c r="N59" s="135" t="s">
        <v>10</v>
      </c>
      <c r="O59">
        <v>1</v>
      </c>
      <c r="P59" s="107">
        <v>56</v>
      </c>
      <c r="Q59" s="135" t="s">
        <v>22</v>
      </c>
      <c r="R59">
        <v>2</v>
      </c>
      <c r="S59" s="107">
        <v>56</v>
      </c>
      <c r="T59" s="275" t="s">
        <v>78</v>
      </c>
      <c r="U59">
        <v>2</v>
      </c>
      <c r="V59" s="270">
        <v>56</v>
      </c>
      <c r="W59" s="135" t="s">
        <v>56</v>
      </c>
      <c r="X59">
        <v>6</v>
      </c>
      <c r="Y59" s="270">
        <v>56</v>
      </c>
      <c r="Z59" s="135" t="s">
        <v>9</v>
      </c>
      <c r="AA59">
        <v>8</v>
      </c>
      <c r="AB59" s="270">
        <v>56</v>
      </c>
      <c r="AC59" s="135" t="s">
        <v>166</v>
      </c>
      <c r="AD59">
        <v>6</v>
      </c>
      <c r="AE59" s="270">
        <v>56</v>
      </c>
      <c r="AF59" s="135" t="s">
        <v>12</v>
      </c>
      <c r="AG59">
        <v>6</v>
      </c>
      <c r="AH59" s="270">
        <v>56</v>
      </c>
      <c r="AI59" s="135" t="s">
        <v>37</v>
      </c>
      <c r="AJ59">
        <v>3</v>
      </c>
      <c r="AK59" s="270">
        <v>56</v>
      </c>
      <c r="AL59" s="135" t="s">
        <v>279</v>
      </c>
      <c r="AM59">
        <v>5</v>
      </c>
      <c r="AN59" s="270">
        <v>56</v>
      </c>
      <c r="AO59" s="135" t="s">
        <v>404</v>
      </c>
      <c r="AP59">
        <v>4</v>
      </c>
      <c r="AQ59" s="270">
        <v>56</v>
      </c>
      <c r="AR59" s="135" t="s">
        <v>483</v>
      </c>
      <c r="AS59">
        <v>7</v>
      </c>
    </row>
    <row r="60" spans="1:45" ht="12" customHeight="1">
      <c r="A60" s="107">
        <v>57</v>
      </c>
      <c r="B60" s="120" t="s">
        <v>5</v>
      </c>
      <c r="C60">
        <v>0</v>
      </c>
      <c r="D60" s="107">
        <v>57</v>
      </c>
      <c r="E60" s="103" t="s">
        <v>14</v>
      </c>
      <c r="F60" s="140">
        <v>0</v>
      </c>
      <c r="G60" s="107">
        <v>57</v>
      </c>
      <c r="H60" s="120" t="s">
        <v>43</v>
      </c>
      <c r="I60">
        <v>1</v>
      </c>
      <c r="J60" s="107">
        <v>57</v>
      </c>
      <c r="K60" s="120" t="s">
        <v>6</v>
      </c>
      <c r="L60" s="119">
        <v>1</v>
      </c>
      <c r="M60" s="107">
        <v>57</v>
      </c>
      <c r="N60" s="135" t="s">
        <v>90</v>
      </c>
      <c r="O60">
        <v>1</v>
      </c>
      <c r="P60" s="107">
        <v>57</v>
      </c>
      <c r="Q60" s="135" t="s">
        <v>155</v>
      </c>
      <c r="R60">
        <v>2</v>
      </c>
      <c r="S60" s="107">
        <v>57</v>
      </c>
      <c r="T60" s="275" t="s">
        <v>28</v>
      </c>
      <c r="U60">
        <v>2</v>
      </c>
      <c r="V60" s="263">
        <v>57</v>
      </c>
      <c r="W60" s="135" t="s">
        <v>88</v>
      </c>
      <c r="X60">
        <v>6</v>
      </c>
      <c r="Y60" s="263">
        <v>57</v>
      </c>
      <c r="Z60" s="135" t="s">
        <v>46</v>
      </c>
      <c r="AA60">
        <v>8</v>
      </c>
      <c r="AB60" s="263">
        <v>57</v>
      </c>
      <c r="AC60" s="135" t="s">
        <v>87</v>
      </c>
      <c r="AD60">
        <v>6</v>
      </c>
      <c r="AE60" s="263">
        <v>57</v>
      </c>
      <c r="AF60" s="135" t="s">
        <v>14</v>
      </c>
      <c r="AG60">
        <v>6</v>
      </c>
      <c r="AH60" s="263">
        <v>57</v>
      </c>
      <c r="AI60" s="135" t="s">
        <v>62</v>
      </c>
      <c r="AJ60">
        <v>3</v>
      </c>
      <c r="AK60" s="263">
        <v>57</v>
      </c>
      <c r="AL60" s="135" t="s">
        <v>247</v>
      </c>
      <c r="AM60">
        <v>4</v>
      </c>
      <c r="AN60" s="263">
        <v>57</v>
      </c>
      <c r="AO60" s="135" t="s">
        <v>421</v>
      </c>
      <c r="AP60">
        <v>4</v>
      </c>
      <c r="AQ60" s="263">
        <v>57</v>
      </c>
      <c r="AR60" s="135" t="s">
        <v>488</v>
      </c>
      <c r="AS60">
        <v>7</v>
      </c>
    </row>
    <row r="61" spans="1:45" ht="12" customHeight="1" thickBot="1">
      <c r="A61" s="107">
        <v>58</v>
      </c>
      <c r="B61" s="120" t="s">
        <v>9</v>
      </c>
      <c r="C61">
        <v>0</v>
      </c>
      <c r="D61" s="107">
        <v>58</v>
      </c>
      <c r="E61" s="103" t="s">
        <v>78</v>
      </c>
      <c r="F61" s="140">
        <v>0</v>
      </c>
      <c r="G61" s="107">
        <v>58</v>
      </c>
      <c r="H61" s="120" t="s">
        <v>155</v>
      </c>
      <c r="I61">
        <v>1</v>
      </c>
      <c r="J61" s="107">
        <v>58</v>
      </c>
      <c r="K61" s="120" t="s">
        <v>12</v>
      </c>
      <c r="L61" s="119">
        <v>1</v>
      </c>
      <c r="M61" s="107">
        <v>58</v>
      </c>
      <c r="N61" s="135" t="s">
        <v>7</v>
      </c>
      <c r="O61">
        <v>0</v>
      </c>
      <c r="P61" s="107">
        <v>58</v>
      </c>
      <c r="Q61" s="135" t="s">
        <v>145</v>
      </c>
      <c r="R61">
        <v>2</v>
      </c>
      <c r="S61" s="107">
        <v>58</v>
      </c>
      <c r="T61" s="275" t="s">
        <v>34</v>
      </c>
      <c r="U61">
        <v>2</v>
      </c>
      <c r="V61" s="270">
        <v>58</v>
      </c>
      <c r="W61" s="135" t="s">
        <v>125</v>
      </c>
      <c r="X61">
        <v>5</v>
      </c>
      <c r="Y61" s="270">
        <v>58</v>
      </c>
      <c r="Z61" s="135" t="s">
        <v>56</v>
      </c>
      <c r="AA61">
        <v>7</v>
      </c>
      <c r="AB61" s="270">
        <v>58</v>
      </c>
      <c r="AC61" s="135" t="s">
        <v>124</v>
      </c>
      <c r="AD61">
        <v>5</v>
      </c>
      <c r="AE61" s="270">
        <v>58</v>
      </c>
      <c r="AF61" s="135" t="s">
        <v>81</v>
      </c>
      <c r="AG61">
        <v>6</v>
      </c>
      <c r="AH61" s="270">
        <v>58</v>
      </c>
      <c r="AI61" s="135" t="s">
        <v>65</v>
      </c>
      <c r="AJ61">
        <v>3</v>
      </c>
      <c r="AK61" s="270">
        <v>58</v>
      </c>
      <c r="AL61" s="135" t="s">
        <v>302</v>
      </c>
      <c r="AM61">
        <v>4</v>
      </c>
      <c r="AN61" s="270">
        <v>58</v>
      </c>
      <c r="AO61" s="135" t="s">
        <v>240</v>
      </c>
      <c r="AP61">
        <v>3</v>
      </c>
      <c r="AQ61" s="270">
        <v>58</v>
      </c>
      <c r="AR61" s="135" t="s">
        <v>356</v>
      </c>
      <c r="AS61">
        <v>6</v>
      </c>
    </row>
    <row r="62" spans="1:45" ht="12" customHeight="1">
      <c r="A62" s="107">
        <v>59</v>
      </c>
      <c r="B62" s="120" t="s">
        <v>77</v>
      </c>
      <c r="C62">
        <v>0</v>
      </c>
      <c r="D62" s="107">
        <v>59</v>
      </c>
      <c r="E62" s="103" t="s">
        <v>15</v>
      </c>
      <c r="F62" s="140">
        <v>0</v>
      </c>
      <c r="G62" s="107">
        <v>59</v>
      </c>
      <c r="H62" s="120" t="s">
        <v>7</v>
      </c>
      <c r="I62">
        <v>0</v>
      </c>
      <c r="J62" s="107">
        <v>59</v>
      </c>
      <c r="K62" s="120" t="s">
        <v>43</v>
      </c>
      <c r="L62" s="119">
        <v>1</v>
      </c>
      <c r="M62" s="107">
        <v>59</v>
      </c>
      <c r="N62" s="135" t="s">
        <v>123</v>
      </c>
      <c r="O62">
        <v>0</v>
      </c>
      <c r="P62" s="107">
        <v>59</v>
      </c>
      <c r="Q62" s="135" t="s">
        <v>58</v>
      </c>
      <c r="R62">
        <v>2</v>
      </c>
      <c r="S62" s="107">
        <v>59</v>
      </c>
      <c r="T62" s="275" t="s">
        <v>81</v>
      </c>
      <c r="U62">
        <v>2</v>
      </c>
      <c r="V62" s="263">
        <v>59</v>
      </c>
      <c r="W62" s="135" t="s">
        <v>14</v>
      </c>
      <c r="X62">
        <v>5</v>
      </c>
      <c r="Y62" s="263">
        <v>59</v>
      </c>
      <c r="Z62" s="135" t="s">
        <v>89</v>
      </c>
      <c r="AA62">
        <v>7</v>
      </c>
      <c r="AB62" s="263">
        <v>59</v>
      </c>
      <c r="AC62" s="135" t="s">
        <v>13</v>
      </c>
      <c r="AD62">
        <v>5</v>
      </c>
      <c r="AE62" s="263">
        <v>59</v>
      </c>
      <c r="AF62" s="135" t="s">
        <v>58</v>
      </c>
      <c r="AG62">
        <v>6</v>
      </c>
      <c r="AH62" s="263">
        <v>59</v>
      </c>
      <c r="AI62" s="135" t="s">
        <v>16</v>
      </c>
      <c r="AJ62">
        <v>2</v>
      </c>
      <c r="AK62" s="263">
        <v>59</v>
      </c>
      <c r="AL62" s="135" t="s">
        <v>397</v>
      </c>
      <c r="AM62">
        <v>4</v>
      </c>
      <c r="AN62" s="263">
        <v>59</v>
      </c>
      <c r="AO62" s="135" t="s">
        <v>279</v>
      </c>
      <c r="AP62">
        <v>3</v>
      </c>
      <c r="AQ62" s="263">
        <v>59</v>
      </c>
      <c r="AR62" s="135" t="s">
        <v>387</v>
      </c>
      <c r="AS62">
        <v>6</v>
      </c>
    </row>
    <row r="63" spans="1:45" ht="12" customHeight="1" thickBot="1">
      <c r="A63" s="107">
        <v>60</v>
      </c>
      <c r="B63" s="120" t="s">
        <v>125</v>
      </c>
      <c r="C63">
        <v>0</v>
      </c>
      <c r="D63" s="107">
        <v>60</v>
      </c>
      <c r="E63" s="103" t="s">
        <v>158</v>
      </c>
      <c r="F63" s="140">
        <v>0</v>
      </c>
      <c r="G63" s="107">
        <v>60</v>
      </c>
      <c r="H63" s="120" t="s">
        <v>5</v>
      </c>
      <c r="I63">
        <v>0</v>
      </c>
      <c r="J63" s="107">
        <v>60</v>
      </c>
      <c r="K63" s="120" t="s">
        <v>7</v>
      </c>
      <c r="L63" s="119">
        <v>0</v>
      </c>
      <c r="M63" s="107">
        <v>60</v>
      </c>
      <c r="N63" s="135" t="s">
        <v>5</v>
      </c>
      <c r="O63">
        <v>0</v>
      </c>
      <c r="P63" s="107">
        <v>60</v>
      </c>
      <c r="Q63" s="135" t="s">
        <v>89</v>
      </c>
      <c r="R63">
        <v>2</v>
      </c>
      <c r="S63" s="107">
        <v>60</v>
      </c>
      <c r="T63" s="275" t="s">
        <v>41</v>
      </c>
      <c r="U63">
        <v>2</v>
      </c>
      <c r="V63" s="270">
        <v>60</v>
      </c>
      <c r="W63" s="135" t="s">
        <v>79</v>
      </c>
      <c r="X63">
        <v>5</v>
      </c>
      <c r="Y63" s="270">
        <v>60</v>
      </c>
      <c r="Z63" s="135" t="s">
        <v>77</v>
      </c>
      <c r="AA63">
        <v>6</v>
      </c>
      <c r="AB63" s="270">
        <v>60</v>
      </c>
      <c r="AC63" s="135" t="s">
        <v>14</v>
      </c>
      <c r="AD63">
        <v>5</v>
      </c>
      <c r="AE63" s="270">
        <v>60</v>
      </c>
      <c r="AF63" s="135" t="s">
        <v>10</v>
      </c>
      <c r="AG63">
        <v>5</v>
      </c>
      <c r="AH63" s="270">
        <v>60</v>
      </c>
      <c r="AI63" s="135" t="s">
        <v>131</v>
      </c>
      <c r="AJ63">
        <v>2</v>
      </c>
      <c r="AK63" s="270">
        <v>60</v>
      </c>
      <c r="AL63" s="135" t="s">
        <v>406</v>
      </c>
      <c r="AM63">
        <v>4</v>
      </c>
      <c r="AN63" s="270">
        <v>60</v>
      </c>
      <c r="AO63" s="135" t="s">
        <v>232</v>
      </c>
      <c r="AP63">
        <v>2</v>
      </c>
      <c r="AQ63" s="270">
        <v>60</v>
      </c>
      <c r="AR63" s="135" t="s">
        <v>390</v>
      </c>
      <c r="AS63">
        <v>6</v>
      </c>
    </row>
    <row r="64" spans="1:45" ht="12" customHeight="1">
      <c r="A64" s="107">
        <v>61</v>
      </c>
      <c r="B64" s="120" t="s">
        <v>143</v>
      </c>
      <c r="C64">
        <v>0</v>
      </c>
      <c r="D64" s="107">
        <v>61</v>
      </c>
      <c r="E64" s="103" t="s">
        <v>17</v>
      </c>
      <c r="F64" s="140">
        <v>0</v>
      </c>
      <c r="G64" s="107">
        <v>61</v>
      </c>
      <c r="H64" s="120" t="s">
        <v>9</v>
      </c>
      <c r="I64">
        <v>0</v>
      </c>
      <c r="J64" s="107">
        <v>61</v>
      </c>
      <c r="K64" s="120" t="s">
        <v>123</v>
      </c>
      <c r="L64" s="119">
        <v>0</v>
      </c>
      <c r="M64" s="107">
        <v>61</v>
      </c>
      <c r="N64" s="135" t="s">
        <v>124</v>
      </c>
      <c r="O64">
        <v>0</v>
      </c>
      <c r="P64" s="107">
        <v>61</v>
      </c>
      <c r="Q64" s="135" t="s">
        <v>64</v>
      </c>
      <c r="R64">
        <v>2</v>
      </c>
      <c r="S64" s="107">
        <v>61</v>
      </c>
      <c r="T64" s="276" t="s">
        <v>147</v>
      </c>
      <c r="U64">
        <v>2</v>
      </c>
      <c r="V64" s="263">
        <v>61</v>
      </c>
      <c r="W64" s="135" t="s">
        <v>65</v>
      </c>
      <c r="X64">
        <v>5</v>
      </c>
      <c r="Y64" s="263">
        <v>61</v>
      </c>
      <c r="Z64" s="135" t="s">
        <v>23</v>
      </c>
      <c r="AA64">
        <v>6</v>
      </c>
      <c r="AB64" s="263">
        <v>61</v>
      </c>
      <c r="AC64" s="135" t="s">
        <v>42</v>
      </c>
      <c r="AD64">
        <v>5</v>
      </c>
      <c r="AE64" s="263">
        <v>61</v>
      </c>
      <c r="AF64" s="135" t="s">
        <v>131</v>
      </c>
      <c r="AG64">
        <v>5</v>
      </c>
      <c r="AH64" s="263">
        <v>61</v>
      </c>
      <c r="AI64" s="135" t="s">
        <v>83</v>
      </c>
      <c r="AJ64">
        <v>2</v>
      </c>
      <c r="AK64" s="263">
        <v>61</v>
      </c>
      <c r="AL64" s="135" t="s">
        <v>499</v>
      </c>
      <c r="AM64">
        <v>4</v>
      </c>
      <c r="AN64" s="263">
        <v>61</v>
      </c>
      <c r="AO64" s="135" t="s">
        <v>264</v>
      </c>
      <c r="AP64">
        <v>2</v>
      </c>
      <c r="AQ64" s="263">
        <v>61</v>
      </c>
      <c r="AR64" s="135" t="s">
        <v>441</v>
      </c>
      <c r="AS64">
        <v>6</v>
      </c>
    </row>
    <row r="65" spans="1:45" ht="12" customHeight="1" thickBot="1">
      <c r="A65" s="107">
        <v>62</v>
      </c>
      <c r="B65" s="120" t="s">
        <v>162</v>
      </c>
      <c r="C65">
        <v>0</v>
      </c>
      <c r="D65" s="107">
        <v>62</v>
      </c>
      <c r="E65" s="103" t="s">
        <v>128</v>
      </c>
      <c r="F65" s="140">
        <v>0</v>
      </c>
      <c r="G65" s="107">
        <v>62</v>
      </c>
      <c r="H65" s="120" t="s">
        <v>77</v>
      </c>
      <c r="I65">
        <v>0</v>
      </c>
      <c r="J65" s="107">
        <v>62</v>
      </c>
      <c r="K65" s="120" t="s">
        <v>9</v>
      </c>
      <c r="L65" s="119">
        <v>0</v>
      </c>
      <c r="M65" s="107">
        <v>62</v>
      </c>
      <c r="N65" s="135" t="s">
        <v>143</v>
      </c>
      <c r="O65">
        <v>0</v>
      </c>
      <c r="P65" s="107">
        <v>62</v>
      </c>
      <c r="Q65" s="135" t="s">
        <v>65</v>
      </c>
      <c r="R65">
        <v>2</v>
      </c>
      <c r="S65" s="107">
        <v>62</v>
      </c>
      <c r="T65" s="275" t="s">
        <v>123</v>
      </c>
      <c r="U65">
        <v>1</v>
      </c>
      <c r="V65" s="270">
        <v>62</v>
      </c>
      <c r="W65" s="135" t="s">
        <v>23</v>
      </c>
      <c r="X65">
        <v>4</v>
      </c>
      <c r="Y65" s="270">
        <v>62</v>
      </c>
      <c r="Z65" s="135" t="s">
        <v>41</v>
      </c>
      <c r="AA65">
        <v>6</v>
      </c>
      <c r="AB65" s="270">
        <v>62</v>
      </c>
      <c r="AC65" s="135" t="s">
        <v>144</v>
      </c>
      <c r="AD65">
        <v>4</v>
      </c>
      <c r="AE65" s="270">
        <v>62</v>
      </c>
      <c r="AF65" s="135" t="s">
        <v>133</v>
      </c>
      <c r="AG65">
        <v>5</v>
      </c>
      <c r="AH65" s="270">
        <v>62</v>
      </c>
      <c r="AI65" s="135" t="s">
        <v>46</v>
      </c>
      <c r="AJ65">
        <v>2</v>
      </c>
      <c r="AK65" s="270">
        <v>62</v>
      </c>
      <c r="AL65" s="135" t="s">
        <v>281</v>
      </c>
      <c r="AM65">
        <v>3</v>
      </c>
      <c r="AN65" s="270">
        <v>62</v>
      </c>
      <c r="AO65" s="135" t="s">
        <v>268</v>
      </c>
      <c r="AP65">
        <v>2</v>
      </c>
      <c r="AQ65" s="270">
        <v>62</v>
      </c>
      <c r="AR65" s="135" t="s">
        <v>456</v>
      </c>
      <c r="AS65">
        <v>6</v>
      </c>
    </row>
    <row r="66" spans="1:45" ht="12" customHeight="1">
      <c r="A66" s="107">
        <v>63</v>
      </c>
      <c r="B66" s="120" t="s">
        <v>11</v>
      </c>
      <c r="C66">
        <v>0</v>
      </c>
      <c r="D66" s="107">
        <v>63</v>
      </c>
      <c r="E66" s="103" t="s">
        <v>79</v>
      </c>
      <c r="F66" s="140">
        <v>0</v>
      </c>
      <c r="G66" s="107">
        <v>63</v>
      </c>
      <c r="H66" s="120" t="s">
        <v>125</v>
      </c>
      <c r="I66">
        <v>0</v>
      </c>
      <c r="J66" s="107">
        <v>63</v>
      </c>
      <c r="K66" s="120" t="s">
        <v>77</v>
      </c>
      <c r="L66" s="119">
        <v>0</v>
      </c>
      <c r="M66" s="107">
        <v>63</v>
      </c>
      <c r="N66" s="135" t="s">
        <v>162</v>
      </c>
      <c r="O66">
        <v>0</v>
      </c>
      <c r="P66" s="107">
        <v>63</v>
      </c>
      <c r="Q66" s="135" t="s">
        <v>150</v>
      </c>
      <c r="R66">
        <v>1</v>
      </c>
      <c r="S66" s="107">
        <v>63</v>
      </c>
      <c r="T66" s="275" t="s">
        <v>16</v>
      </c>
      <c r="U66">
        <v>1</v>
      </c>
      <c r="V66" s="263">
        <v>63</v>
      </c>
      <c r="W66" s="135" t="s">
        <v>20</v>
      </c>
      <c r="X66">
        <v>3</v>
      </c>
      <c r="Y66" s="263">
        <v>63</v>
      </c>
      <c r="Z66" s="135" t="s">
        <v>49</v>
      </c>
      <c r="AA66">
        <v>6</v>
      </c>
      <c r="AB66" s="263">
        <v>63</v>
      </c>
      <c r="AC66" s="135" t="s">
        <v>131</v>
      </c>
      <c r="AD66">
        <v>4</v>
      </c>
      <c r="AE66" s="263">
        <v>63</v>
      </c>
      <c r="AF66" s="135" t="s">
        <v>47</v>
      </c>
      <c r="AG66">
        <v>5</v>
      </c>
      <c r="AH66" s="263">
        <v>63</v>
      </c>
      <c r="AI66" s="135" t="s">
        <v>161</v>
      </c>
      <c r="AJ66">
        <v>2</v>
      </c>
      <c r="AK66" s="263">
        <v>63</v>
      </c>
      <c r="AL66" s="135" t="s">
        <v>324</v>
      </c>
      <c r="AM66">
        <v>3</v>
      </c>
      <c r="AN66" s="263">
        <v>63</v>
      </c>
      <c r="AO66" s="135" t="s">
        <v>378</v>
      </c>
      <c r="AP66">
        <v>2</v>
      </c>
      <c r="AQ66" s="263">
        <v>63</v>
      </c>
      <c r="AR66" s="135" t="s">
        <v>273</v>
      </c>
      <c r="AS66">
        <v>5</v>
      </c>
    </row>
    <row r="67" spans="1:45" ht="12" customHeight="1" thickBot="1">
      <c r="A67" s="107">
        <v>64</v>
      </c>
      <c r="B67" s="120" t="s">
        <v>13</v>
      </c>
      <c r="C67">
        <v>0</v>
      </c>
      <c r="D67" s="107">
        <v>64</v>
      </c>
      <c r="E67" s="103" t="s">
        <v>20</v>
      </c>
      <c r="F67" s="140">
        <v>0</v>
      </c>
      <c r="G67" s="107">
        <v>64</v>
      </c>
      <c r="H67" s="120" t="s">
        <v>10</v>
      </c>
      <c r="I67">
        <v>0</v>
      </c>
      <c r="J67" s="107">
        <v>64</v>
      </c>
      <c r="K67" s="120" t="s">
        <v>143</v>
      </c>
      <c r="L67" s="119">
        <v>0</v>
      </c>
      <c r="M67" s="107">
        <v>64</v>
      </c>
      <c r="N67" s="135" t="s">
        <v>13</v>
      </c>
      <c r="O67">
        <v>0</v>
      </c>
      <c r="P67" s="107">
        <v>64</v>
      </c>
      <c r="Q67" s="135" t="s">
        <v>21</v>
      </c>
      <c r="R67">
        <v>1</v>
      </c>
      <c r="S67" s="107">
        <v>64</v>
      </c>
      <c r="T67" s="275" t="s">
        <v>18</v>
      </c>
      <c r="U67">
        <v>1</v>
      </c>
      <c r="V67" s="270">
        <v>64</v>
      </c>
      <c r="W67" s="135" t="s">
        <v>34</v>
      </c>
      <c r="X67">
        <v>3</v>
      </c>
      <c r="Y67" s="270">
        <v>64</v>
      </c>
      <c r="Z67" s="135" t="s">
        <v>21</v>
      </c>
      <c r="AA67">
        <v>5</v>
      </c>
      <c r="AB67" s="270">
        <v>64</v>
      </c>
      <c r="AC67" s="135" t="s">
        <v>58</v>
      </c>
      <c r="AD67">
        <v>4</v>
      </c>
      <c r="AE67" s="270">
        <v>64</v>
      </c>
      <c r="AF67" s="135" t="s">
        <v>161</v>
      </c>
      <c r="AG67">
        <v>5</v>
      </c>
      <c r="AH67" s="270">
        <v>64</v>
      </c>
      <c r="AI67" s="135" t="s">
        <v>87</v>
      </c>
      <c r="AJ67">
        <v>2</v>
      </c>
      <c r="AK67" s="270">
        <v>64</v>
      </c>
      <c r="AL67" s="135" t="s">
        <v>373</v>
      </c>
      <c r="AM67">
        <v>3</v>
      </c>
      <c r="AN67" s="270">
        <v>64</v>
      </c>
      <c r="AO67" s="135" t="s">
        <v>385</v>
      </c>
      <c r="AP67">
        <v>2</v>
      </c>
      <c r="AQ67" s="270">
        <v>64</v>
      </c>
      <c r="AR67" s="135" t="s">
        <v>301</v>
      </c>
      <c r="AS67">
        <v>5</v>
      </c>
    </row>
    <row r="68" spans="1:45" ht="12" customHeight="1">
      <c r="A68" s="107">
        <v>65</v>
      </c>
      <c r="B68" s="120" t="s">
        <v>12</v>
      </c>
      <c r="C68">
        <v>0</v>
      </c>
      <c r="D68" s="107">
        <v>65</v>
      </c>
      <c r="E68" s="103" t="s">
        <v>129</v>
      </c>
      <c r="F68" s="140">
        <v>0</v>
      </c>
      <c r="G68" s="107">
        <v>65</v>
      </c>
      <c r="H68" s="120" t="s">
        <v>143</v>
      </c>
      <c r="I68">
        <v>0</v>
      </c>
      <c r="J68" s="107">
        <v>65</v>
      </c>
      <c r="K68" s="120" t="s">
        <v>162</v>
      </c>
      <c r="L68" s="119">
        <v>0</v>
      </c>
      <c r="M68" s="107">
        <v>65</v>
      </c>
      <c r="N68" s="135" t="s">
        <v>144</v>
      </c>
      <c r="O68">
        <v>0</v>
      </c>
      <c r="P68" s="107">
        <v>65</v>
      </c>
      <c r="Q68" s="135" t="s">
        <v>136</v>
      </c>
      <c r="R68">
        <v>1</v>
      </c>
      <c r="S68" s="107">
        <v>65</v>
      </c>
      <c r="T68" s="275" t="s">
        <v>136</v>
      </c>
      <c r="U68">
        <v>1</v>
      </c>
      <c r="V68" s="263">
        <v>65</v>
      </c>
      <c r="W68" s="135" t="s">
        <v>165</v>
      </c>
      <c r="X68">
        <v>3</v>
      </c>
      <c r="Y68" s="263">
        <v>65</v>
      </c>
      <c r="Z68" s="135" t="s">
        <v>45</v>
      </c>
      <c r="AA68">
        <v>5</v>
      </c>
      <c r="AB68" s="263">
        <v>65</v>
      </c>
      <c r="AC68" s="135" t="s">
        <v>61</v>
      </c>
      <c r="AD68">
        <v>4</v>
      </c>
      <c r="AE68" s="263">
        <v>65</v>
      </c>
      <c r="AF68" s="135" t="s">
        <v>6</v>
      </c>
      <c r="AG68">
        <v>4</v>
      </c>
      <c r="AH68" s="263">
        <v>65</v>
      </c>
      <c r="AI68" s="135" t="s">
        <v>14</v>
      </c>
      <c r="AJ68">
        <v>1</v>
      </c>
      <c r="AK68" s="263">
        <v>65</v>
      </c>
      <c r="AL68" s="135" t="s">
        <v>376</v>
      </c>
      <c r="AM68">
        <v>3</v>
      </c>
      <c r="AN68" s="263">
        <v>65</v>
      </c>
      <c r="AO68" s="135" t="s">
        <v>410</v>
      </c>
      <c r="AP68">
        <v>2</v>
      </c>
      <c r="AQ68" s="263">
        <v>65</v>
      </c>
      <c r="AR68" s="135" t="s">
        <v>404</v>
      </c>
      <c r="AS68">
        <v>5</v>
      </c>
    </row>
    <row r="69" spans="1:45" ht="12" customHeight="1" thickBot="1">
      <c r="A69" s="107">
        <v>66</v>
      </c>
      <c r="B69" s="120" t="s">
        <v>144</v>
      </c>
      <c r="C69">
        <v>0</v>
      </c>
      <c r="D69" s="107">
        <v>66</v>
      </c>
      <c r="E69" s="103" t="s">
        <v>130</v>
      </c>
      <c r="F69" s="140">
        <v>0</v>
      </c>
      <c r="G69" s="107">
        <v>66</v>
      </c>
      <c r="H69" s="120" t="s">
        <v>162</v>
      </c>
      <c r="I69">
        <v>0</v>
      </c>
      <c r="J69" s="107">
        <v>66</v>
      </c>
      <c r="K69" s="120" t="s">
        <v>13</v>
      </c>
      <c r="L69" s="119">
        <v>0</v>
      </c>
      <c r="M69" s="107">
        <v>66</v>
      </c>
      <c r="N69" s="135" t="s">
        <v>127</v>
      </c>
      <c r="O69">
        <v>0</v>
      </c>
      <c r="P69" s="107">
        <v>66</v>
      </c>
      <c r="Q69" s="135" t="s">
        <v>123</v>
      </c>
      <c r="R69">
        <v>0</v>
      </c>
      <c r="S69" s="107">
        <v>66</v>
      </c>
      <c r="T69" s="275" t="s">
        <v>52</v>
      </c>
      <c r="U69">
        <v>1</v>
      </c>
      <c r="V69" s="270">
        <v>66</v>
      </c>
      <c r="W69" s="135" t="s">
        <v>47</v>
      </c>
      <c r="X69">
        <v>3</v>
      </c>
      <c r="Y69" s="270">
        <v>66</v>
      </c>
      <c r="Z69" s="135" t="s">
        <v>14</v>
      </c>
      <c r="AA69">
        <v>4</v>
      </c>
      <c r="AB69" s="270">
        <v>66</v>
      </c>
      <c r="AC69" s="135" t="s">
        <v>21</v>
      </c>
      <c r="AD69">
        <v>3</v>
      </c>
      <c r="AE69" s="270">
        <v>66</v>
      </c>
      <c r="AF69" s="135" t="s">
        <v>83</v>
      </c>
      <c r="AG69">
        <v>4</v>
      </c>
      <c r="AH69" s="270">
        <v>66</v>
      </c>
      <c r="AI69" s="135" t="s">
        <v>158</v>
      </c>
      <c r="AJ69">
        <v>1</v>
      </c>
      <c r="AK69" s="270">
        <v>66</v>
      </c>
      <c r="AL69" s="135" t="s">
        <v>402</v>
      </c>
      <c r="AM69">
        <v>3</v>
      </c>
      <c r="AN69" s="270">
        <v>66</v>
      </c>
      <c r="AO69" s="135" t="s">
        <v>428</v>
      </c>
      <c r="AP69">
        <v>2</v>
      </c>
      <c r="AQ69" s="270">
        <v>66</v>
      </c>
      <c r="AR69" s="135" t="s">
        <v>454</v>
      </c>
      <c r="AS69">
        <v>5</v>
      </c>
    </row>
    <row r="70" spans="1:45" ht="12" customHeight="1">
      <c r="A70" s="107">
        <v>67</v>
      </c>
      <c r="B70" s="120" t="s">
        <v>126</v>
      </c>
      <c r="C70">
        <v>0</v>
      </c>
      <c r="D70" s="107">
        <v>67</v>
      </c>
      <c r="E70" s="103" t="s">
        <v>163</v>
      </c>
      <c r="F70" s="140">
        <v>0</v>
      </c>
      <c r="G70" s="107">
        <v>67</v>
      </c>
      <c r="H70" s="120" t="s">
        <v>12</v>
      </c>
      <c r="I70">
        <v>0</v>
      </c>
      <c r="J70" s="107">
        <v>67</v>
      </c>
      <c r="K70" s="120" t="s">
        <v>144</v>
      </c>
      <c r="L70" s="119">
        <v>0</v>
      </c>
      <c r="M70" s="107">
        <v>67</v>
      </c>
      <c r="N70" s="135" t="s">
        <v>158</v>
      </c>
      <c r="O70">
        <v>0</v>
      </c>
      <c r="P70" s="107">
        <v>67</v>
      </c>
      <c r="Q70" s="135" t="s">
        <v>77</v>
      </c>
      <c r="R70">
        <v>0</v>
      </c>
      <c r="S70" s="107">
        <v>67</v>
      </c>
      <c r="T70" s="275" t="s">
        <v>157</v>
      </c>
      <c r="U70">
        <v>1</v>
      </c>
      <c r="V70" s="263">
        <v>67</v>
      </c>
      <c r="W70" s="135" t="s">
        <v>61</v>
      </c>
      <c r="X70">
        <v>3</v>
      </c>
      <c r="Y70" s="263">
        <v>67</v>
      </c>
      <c r="Z70" s="135" t="s">
        <v>34</v>
      </c>
      <c r="AA70">
        <v>4</v>
      </c>
      <c r="AB70" s="263">
        <v>67</v>
      </c>
      <c r="AC70" s="135" t="s">
        <v>41</v>
      </c>
      <c r="AD70">
        <v>3</v>
      </c>
      <c r="AE70" s="263">
        <v>67</v>
      </c>
      <c r="AF70" s="135" t="s">
        <v>86</v>
      </c>
      <c r="AG70">
        <v>4</v>
      </c>
      <c r="AH70" s="263">
        <v>67</v>
      </c>
      <c r="AI70" s="135" t="s">
        <v>20</v>
      </c>
      <c r="AJ70">
        <v>1</v>
      </c>
      <c r="AK70" s="263">
        <v>67</v>
      </c>
      <c r="AL70" s="135" t="s">
        <v>233</v>
      </c>
      <c r="AM70">
        <v>2</v>
      </c>
      <c r="AN70" s="263">
        <v>67</v>
      </c>
      <c r="AO70" s="135" t="s">
        <v>452</v>
      </c>
      <c r="AP70">
        <v>2</v>
      </c>
      <c r="AQ70" s="263">
        <v>67</v>
      </c>
      <c r="AR70" s="135" t="s">
        <v>462</v>
      </c>
      <c r="AS70">
        <v>5</v>
      </c>
    </row>
    <row r="71" spans="1:45" ht="12" customHeight="1" thickBot="1">
      <c r="A71" s="107">
        <v>68</v>
      </c>
      <c r="B71" s="120" t="s">
        <v>158</v>
      </c>
      <c r="C71">
        <v>0</v>
      </c>
      <c r="D71" s="107">
        <v>68</v>
      </c>
      <c r="E71" s="103" t="s">
        <v>150</v>
      </c>
      <c r="F71" s="140">
        <v>0</v>
      </c>
      <c r="G71" s="107">
        <v>68</v>
      </c>
      <c r="H71" s="120" t="s">
        <v>144</v>
      </c>
      <c r="I71">
        <v>0</v>
      </c>
      <c r="J71" s="107">
        <v>68</v>
      </c>
      <c r="K71" s="120" t="s">
        <v>14</v>
      </c>
      <c r="L71" s="119">
        <v>0</v>
      </c>
      <c r="M71" s="107">
        <v>68</v>
      </c>
      <c r="N71" s="135" t="s">
        <v>17</v>
      </c>
      <c r="O71">
        <v>0</v>
      </c>
      <c r="P71" s="107">
        <v>68</v>
      </c>
      <c r="Q71" s="135" t="s">
        <v>143</v>
      </c>
      <c r="R71">
        <v>0</v>
      </c>
      <c r="S71" s="107">
        <v>68</v>
      </c>
      <c r="T71" s="275" t="s">
        <v>56</v>
      </c>
      <c r="U71">
        <v>1</v>
      </c>
      <c r="V71" s="270">
        <v>68</v>
      </c>
      <c r="W71" s="135" t="s">
        <v>64</v>
      </c>
      <c r="X71">
        <v>3</v>
      </c>
      <c r="Y71" s="270">
        <v>68</v>
      </c>
      <c r="Z71" s="135" t="s">
        <v>159</v>
      </c>
      <c r="AA71">
        <v>4</v>
      </c>
      <c r="AB71" s="270">
        <v>68</v>
      </c>
      <c r="AC71" s="135" t="s">
        <v>46</v>
      </c>
      <c r="AD71">
        <v>3</v>
      </c>
      <c r="AE71" s="270">
        <v>68</v>
      </c>
      <c r="AF71" s="135" t="s">
        <v>55</v>
      </c>
      <c r="AG71">
        <v>4</v>
      </c>
      <c r="AH71" s="270">
        <v>68</v>
      </c>
      <c r="AI71" s="135" t="s">
        <v>129</v>
      </c>
      <c r="AJ71">
        <v>1</v>
      </c>
      <c r="AK71" s="270">
        <v>68</v>
      </c>
      <c r="AL71" s="135" t="s">
        <v>329</v>
      </c>
      <c r="AM71">
        <v>2</v>
      </c>
      <c r="AN71" s="270">
        <v>68</v>
      </c>
      <c r="AO71" s="135" t="s">
        <v>463</v>
      </c>
      <c r="AP71">
        <v>2</v>
      </c>
      <c r="AQ71" s="270">
        <v>68</v>
      </c>
      <c r="AR71" s="135" t="s">
        <v>221</v>
      </c>
      <c r="AS71">
        <v>4</v>
      </c>
    </row>
    <row r="72" spans="1:45" ht="12" customHeight="1">
      <c r="A72" s="107">
        <v>69</v>
      </c>
      <c r="B72" s="120" t="s">
        <v>17</v>
      </c>
      <c r="C72">
        <v>0</v>
      </c>
      <c r="D72" s="107">
        <v>69</v>
      </c>
      <c r="E72" s="103" t="s">
        <v>131</v>
      </c>
      <c r="F72" s="140">
        <v>0</v>
      </c>
      <c r="G72" s="107">
        <v>69</v>
      </c>
      <c r="H72" s="120" t="s">
        <v>78</v>
      </c>
      <c r="I72">
        <v>0</v>
      </c>
      <c r="J72" s="107">
        <v>69</v>
      </c>
      <c r="K72" s="120" t="s">
        <v>15</v>
      </c>
      <c r="L72" s="119">
        <v>0</v>
      </c>
      <c r="M72" s="107">
        <v>69</v>
      </c>
      <c r="N72" s="135" t="s">
        <v>128</v>
      </c>
      <c r="O72">
        <v>0</v>
      </c>
      <c r="P72" s="107">
        <v>69</v>
      </c>
      <c r="Q72" s="135" t="s">
        <v>162</v>
      </c>
      <c r="R72">
        <v>0</v>
      </c>
      <c r="S72" s="107">
        <v>69</v>
      </c>
      <c r="T72" s="275" t="s">
        <v>90</v>
      </c>
      <c r="U72">
        <v>1</v>
      </c>
      <c r="V72" s="263">
        <v>69</v>
      </c>
      <c r="W72" s="135" t="s">
        <v>77</v>
      </c>
      <c r="X72">
        <v>2</v>
      </c>
      <c r="Y72" s="263">
        <v>69</v>
      </c>
      <c r="Z72" s="135" t="s">
        <v>20</v>
      </c>
      <c r="AA72">
        <v>3</v>
      </c>
      <c r="AB72" s="263">
        <v>69</v>
      </c>
      <c r="AC72" s="135" t="s">
        <v>65</v>
      </c>
      <c r="AD72">
        <v>3</v>
      </c>
      <c r="AE72" s="263">
        <v>69</v>
      </c>
      <c r="AF72" s="135" t="s">
        <v>157</v>
      </c>
      <c r="AG72">
        <v>4</v>
      </c>
      <c r="AH72" s="263">
        <v>69</v>
      </c>
      <c r="AI72" s="135" t="s">
        <v>23</v>
      </c>
      <c r="AJ72">
        <v>1</v>
      </c>
      <c r="AK72" s="263">
        <v>69</v>
      </c>
      <c r="AL72" s="135" t="s">
        <v>387</v>
      </c>
      <c r="AM72">
        <v>2</v>
      </c>
      <c r="AN72" s="263">
        <v>69</v>
      </c>
      <c r="AO72" s="135" t="s">
        <v>483</v>
      </c>
      <c r="AP72">
        <v>2</v>
      </c>
      <c r="AQ72" s="263">
        <v>69</v>
      </c>
      <c r="AR72" s="135" t="s">
        <v>261</v>
      </c>
      <c r="AS72">
        <v>4</v>
      </c>
    </row>
    <row r="73" spans="1:45" ht="12" customHeight="1" thickBot="1">
      <c r="A73" s="107">
        <v>70</v>
      </c>
      <c r="B73" s="120" t="s">
        <v>128</v>
      </c>
      <c r="C73">
        <v>0</v>
      </c>
      <c r="D73" s="107">
        <v>70</v>
      </c>
      <c r="E73" s="103" t="s">
        <v>22</v>
      </c>
      <c r="F73" s="140">
        <v>0</v>
      </c>
      <c r="G73" s="107">
        <v>70</v>
      </c>
      <c r="H73" s="120" t="s">
        <v>127</v>
      </c>
      <c r="I73">
        <v>0</v>
      </c>
      <c r="J73" s="107">
        <v>70</v>
      </c>
      <c r="K73" s="120" t="s">
        <v>127</v>
      </c>
      <c r="L73" s="119">
        <v>0</v>
      </c>
      <c r="M73" s="107">
        <v>70</v>
      </c>
      <c r="N73" s="135" t="s">
        <v>79</v>
      </c>
      <c r="O73">
        <v>0</v>
      </c>
      <c r="P73" s="107">
        <v>70</v>
      </c>
      <c r="Q73" s="135" t="s">
        <v>13</v>
      </c>
      <c r="R73">
        <v>0</v>
      </c>
      <c r="S73" s="107">
        <v>70</v>
      </c>
      <c r="T73" s="275" t="s">
        <v>7</v>
      </c>
      <c r="U73">
        <v>0</v>
      </c>
      <c r="V73" s="270">
        <v>70</v>
      </c>
      <c r="W73" s="135" t="s">
        <v>128</v>
      </c>
      <c r="X73">
        <v>2</v>
      </c>
      <c r="Y73" s="270">
        <v>70</v>
      </c>
      <c r="Z73" s="135" t="s">
        <v>149</v>
      </c>
      <c r="AA73">
        <v>3</v>
      </c>
      <c r="AB73" s="270">
        <v>70</v>
      </c>
      <c r="AC73" s="135" t="s">
        <v>9</v>
      </c>
      <c r="AD73">
        <v>2</v>
      </c>
      <c r="AE73" s="270">
        <v>70</v>
      </c>
      <c r="AF73" s="135" t="s">
        <v>59</v>
      </c>
      <c r="AG73">
        <v>4</v>
      </c>
      <c r="AH73" s="270">
        <v>70</v>
      </c>
      <c r="AI73" s="135" t="s">
        <v>28</v>
      </c>
      <c r="AJ73">
        <v>1</v>
      </c>
      <c r="AK73" s="270">
        <v>70</v>
      </c>
      <c r="AL73" s="135" t="s">
        <v>393</v>
      </c>
      <c r="AM73">
        <v>2</v>
      </c>
      <c r="AN73" s="270">
        <v>70</v>
      </c>
      <c r="AO73" s="135" t="s">
        <v>495</v>
      </c>
      <c r="AP73">
        <v>2</v>
      </c>
      <c r="AQ73" s="270">
        <v>70</v>
      </c>
      <c r="AR73" s="135" t="s">
        <v>293</v>
      </c>
      <c r="AS73">
        <v>4</v>
      </c>
    </row>
    <row r="74" spans="1:45" ht="12" customHeight="1">
      <c r="A74" s="107">
        <v>71</v>
      </c>
      <c r="B74" s="120" t="s">
        <v>79</v>
      </c>
      <c r="C74">
        <v>0</v>
      </c>
      <c r="D74" s="107">
        <v>71</v>
      </c>
      <c r="E74" s="103" t="s">
        <v>23</v>
      </c>
      <c r="F74" s="140">
        <v>0</v>
      </c>
      <c r="G74" s="107">
        <v>71</v>
      </c>
      <c r="H74" s="120" t="s">
        <v>158</v>
      </c>
      <c r="I74">
        <v>0</v>
      </c>
      <c r="J74" s="107">
        <v>71</v>
      </c>
      <c r="K74" s="120" t="s">
        <v>158</v>
      </c>
      <c r="L74" s="119">
        <v>0</v>
      </c>
      <c r="M74" s="107">
        <v>71</v>
      </c>
      <c r="N74" s="135" t="s">
        <v>20</v>
      </c>
      <c r="O74">
        <v>0</v>
      </c>
      <c r="P74" s="107">
        <v>71</v>
      </c>
      <c r="Q74" s="135" t="s">
        <v>144</v>
      </c>
      <c r="R74">
        <v>0</v>
      </c>
      <c r="S74" s="107">
        <v>71</v>
      </c>
      <c r="T74" s="275" t="s">
        <v>77</v>
      </c>
      <c r="U74">
        <v>0</v>
      </c>
      <c r="V74" s="263">
        <v>71</v>
      </c>
      <c r="W74" s="135" t="s">
        <v>133</v>
      </c>
      <c r="X74">
        <v>2</v>
      </c>
      <c r="Y74" s="263">
        <v>71</v>
      </c>
      <c r="Z74" s="135" t="s">
        <v>64</v>
      </c>
      <c r="AA74">
        <v>3</v>
      </c>
      <c r="AB74" s="263">
        <v>71</v>
      </c>
      <c r="AC74" s="135" t="s">
        <v>77</v>
      </c>
      <c r="AD74">
        <v>2</v>
      </c>
      <c r="AE74" s="263">
        <v>71</v>
      </c>
      <c r="AF74" s="135" t="s">
        <v>128</v>
      </c>
      <c r="AG74">
        <v>3</v>
      </c>
      <c r="AH74" s="263">
        <v>71</v>
      </c>
      <c r="AI74" s="135" t="s">
        <v>108</v>
      </c>
      <c r="AJ74">
        <v>1</v>
      </c>
      <c r="AK74" s="263">
        <v>71</v>
      </c>
      <c r="AL74" s="135" t="s">
        <v>435</v>
      </c>
      <c r="AM74">
        <v>2</v>
      </c>
      <c r="AN74" s="263">
        <v>71</v>
      </c>
      <c r="AO74" s="135" t="s">
        <v>497</v>
      </c>
      <c r="AP74">
        <v>2</v>
      </c>
      <c r="AQ74" s="263">
        <v>71</v>
      </c>
      <c r="AR74" s="135" t="s">
        <v>294</v>
      </c>
      <c r="AS74">
        <v>4</v>
      </c>
    </row>
    <row r="75" spans="1:45" ht="12" customHeight="1" thickBot="1">
      <c r="A75" s="107">
        <v>72</v>
      </c>
      <c r="B75" s="120" t="s">
        <v>130</v>
      </c>
      <c r="C75">
        <v>0</v>
      </c>
      <c r="D75" s="107">
        <v>72</v>
      </c>
      <c r="E75" s="103" t="s">
        <v>166</v>
      </c>
      <c r="F75" s="140">
        <v>0</v>
      </c>
      <c r="G75" s="107">
        <v>72</v>
      </c>
      <c r="H75" s="120" t="s">
        <v>17</v>
      </c>
      <c r="I75">
        <v>0</v>
      </c>
      <c r="J75" s="107">
        <v>72</v>
      </c>
      <c r="K75" s="120" t="s">
        <v>16</v>
      </c>
      <c r="L75" s="119">
        <v>0</v>
      </c>
      <c r="M75" s="107">
        <v>72</v>
      </c>
      <c r="N75" s="135" t="s">
        <v>163</v>
      </c>
      <c r="O75">
        <v>0</v>
      </c>
      <c r="P75" s="107">
        <v>72</v>
      </c>
      <c r="Q75" s="135" t="s">
        <v>14</v>
      </c>
      <c r="R75">
        <v>0</v>
      </c>
      <c r="S75" s="107">
        <v>72</v>
      </c>
      <c r="T75" s="275" t="s">
        <v>125</v>
      </c>
      <c r="U75">
        <v>0</v>
      </c>
      <c r="V75" s="270">
        <v>72</v>
      </c>
      <c r="W75" s="135" t="s">
        <v>149</v>
      </c>
      <c r="X75">
        <v>2</v>
      </c>
      <c r="Y75" s="270">
        <v>72</v>
      </c>
      <c r="Z75" s="135" t="s">
        <v>65</v>
      </c>
      <c r="AA75">
        <v>3</v>
      </c>
      <c r="AB75" s="270">
        <v>72</v>
      </c>
      <c r="AC75" s="135" t="s">
        <v>34</v>
      </c>
      <c r="AD75">
        <v>2</v>
      </c>
      <c r="AE75" s="270">
        <v>72</v>
      </c>
      <c r="AF75" s="135" t="s">
        <v>52</v>
      </c>
      <c r="AG75">
        <v>3</v>
      </c>
      <c r="AH75" s="270">
        <v>72</v>
      </c>
      <c r="AI75" s="135" t="s">
        <v>63</v>
      </c>
      <c r="AJ75">
        <v>1</v>
      </c>
      <c r="AK75" s="270">
        <v>72</v>
      </c>
      <c r="AL75" s="135" t="s">
        <v>454</v>
      </c>
      <c r="AM75">
        <v>2</v>
      </c>
      <c r="AN75" s="270">
        <v>72</v>
      </c>
      <c r="AO75" s="135" t="s">
        <v>225</v>
      </c>
      <c r="AP75">
        <v>1</v>
      </c>
      <c r="AQ75" s="270">
        <v>72</v>
      </c>
      <c r="AR75" s="135" t="s">
        <v>325</v>
      </c>
      <c r="AS75">
        <v>4</v>
      </c>
    </row>
    <row r="76" spans="1:45" ht="12" customHeight="1">
      <c r="A76" s="107">
        <v>73</v>
      </c>
      <c r="B76" s="120" t="s">
        <v>163</v>
      </c>
      <c r="C76">
        <v>0</v>
      </c>
      <c r="D76" s="107">
        <v>73</v>
      </c>
      <c r="E76" s="103" t="s">
        <v>28</v>
      </c>
      <c r="F76" s="140">
        <v>0</v>
      </c>
      <c r="G76" s="107">
        <v>73</v>
      </c>
      <c r="H76" s="120" t="s">
        <v>128</v>
      </c>
      <c r="I76">
        <v>0</v>
      </c>
      <c r="J76" s="107">
        <v>73</v>
      </c>
      <c r="K76" s="120" t="s">
        <v>17</v>
      </c>
      <c r="L76" s="119">
        <v>0</v>
      </c>
      <c r="M76" s="107">
        <v>73</v>
      </c>
      <c r="N76" s="135" t="s">
        <v>150</v>
      </c>
      <c r="O76">
        <v>0</v>
      </c>
      <c r="P76" s="107">
        <v>73</v>
      </c>
      <c r="Q76" s="135" t="s">
        <v>78</v>
      </c>
      <c r="R76">
        <v>0</v>
      </c>
      <c r="S76" s="107">
        <v>73</v>
      </c>
      <c r="T76" s="275" t="s">
        <v>143</v>
      </c>
      <c r="U76">
        <v>0</v>
      </c>
      <c r="V76" s="263">
        <v>73</v>
      </c>
      <c r="W76" s="135" t="s">
        <v>54</v>
      </c>
      <c r="X76">
        <v>2</v>
      </c>
      <c r="Y76" s="263">
        <v>73</v>
      </c>
      <c r="Z76" s="135" t="s">
        <v>18</v>
      </c>
      <c r="AA76">
        <v>2</v>
      </c>
      <c r="AB76" s="263">
        <v>73</v>
      </c>
      <c r="AC76" s="135" t="s">
        <v>134</v>
      </c>
      <c r="AD76">
        <v>2</v>
      </c>
      <c r="AE76" s="263">
        <v>73</v>
      </c>
      <c r="AF76" s="135" t="s">
        <v>129</v>
      </c>
      <c r="AG76">
        <v>2</v>
      </c>
      <c r="AH76" s="263">
        <v>73</v>
      </c>
      <c r="AI76" s="135" t="s">
        <v>123</v>
      </c>
      <c r="AJ76">
        <v>0</v>
      </c>
      <c r="AK76" s="263">
        <v>73</v>
      </c>
      <c r="AL76" s="135" t="s">
        <v>463</v>
      </c>
      <c r="AM76">
        <v>2</v>
      </c>
      <c r="AN76" s="263">
        <v>73</v>
      </c>
      <c r="AO76" s="135" t="s">
        <v>236</v>
      </c>
      <c r="AP76">
        <v>1</v>
      </c>
      <c r="AQ76" s="263">
        <v>73</v>
      </c>
      <c r="AR76" s="135" t="s">
        <v>332</v>
      </c>
      <c r="AS76">
        <v>4</v>
      </c>
    </row>
    <row r="77" spans="1:45" ht="12" customHeight="1" thickBot="1">
      <c r="A77" s="107">
        <v>74</v>
      </c>
      <c r="B77" s="120" t="s">
        <v>150</v>
      </c>
      <c r="C77">
        <v>0</v>
      </c>
      <c r="D77" s="107">
        <v>74</v>
      </c>
      <c r="E77" s="103" t="s">
        <v>37</v>
      </c>
      <c r="F77" s="140">
        <v>0</v>
      </c>
      <c r="G77" s="107">
        <v>74</v>
      </c>
      <c r="H77" s="120" t="s">
        <v>20</v>
      </c>
      <c r="I77">
        <v>0</v>
      </c>
      <c r="J77" s="107">
        <v>74</v>
      </c>
      <c r="K77" s="120" t="s">
        <v>128</v>
      </c>
      <c r="L77" s="119">
        <v>0</v>
      </c>
      <c r="M77" s="107">
        <v>74</v>
      </c>
      <c r="N77" s="135" t="s">
        <v>131</v>
      </c>
      <c r="O77">
        <v>0</v>
      </c>
      <c r="P77" s="107">
        <v>74</v>
      </c>
      <c r="Q77" s="135" t="s">
        <v>127</v>
      </c>
      <c r="R77">
        <v>0</v>
      </c>
      <c r="S77" s="107">
        <v>74</v>
      </c>
      <c r="T77" s="275" t="s">
        <v>162</v>
      </c>
      <c r="U77">
        <v>0</v>
      </c>
      <c r="V77" s="270">
        <v>74</v>
      </c>
      <c r="W77" s="135" t="s">
        <v>58</v>
      </c>
      <c r="X77">
        <v>2</v>
      </c>
      <c r="Y77" s="270">
        <v>74</v>
      </c>
      <c r="Z77" s="135" t="s">
        <v>80</v>
      </c>
      <c r="AA77">
        <v>2</v>
      </c>
      <c r="AB77" s="270">
        <v>74</v>
      </c>
      <c r="AC77" s="135" t="s">
        <v>43</v>
      </c>
      <c r="AD77">
        <v>2</v>
      </c>
      <c r="AE77" s="270">
        <v>74</v>
      </c>
      <c r="AF77" s="135" t="s">
        <v>163</v>
      </c>
      <c r="AG77">
        <v>2</v>
      </c>
      <c r="AH77" s="270">
        <v>74</v>
      </c>
      <c r="AI77" s="135" t="s">
        <v>9</v>
      </c>
      <c r="AJ77">
        <v>0</v>
      </c>
      <c r="AK77" s="270">
        <v>74</v>
      </c>
      <c r="AL77" s="135" t="s">
        <v>469</v>
      </c>
      <c r="AM77">
        <v>2</v>
      </c>
      <c r="AN77" s="270">
        <v>74</v>
      </c>
      <c r="AO77" s="135" t="s">
        <v>303</v>
      </c>
      <c r="AP77">
        <v>1</v>
      </c>
      <c r="AQ77" s="270">
        <v>74</v>
      </c>
      <c r="AR77" s="135" t="s">
        <v>373</v>
      </c>
      <c r="AS77">
        <v>4</v>
      </c>
    </row>
    <row r="78" spans="1:45" ht="12" customHeight="1">
      <c r="A78" s="107">
        <v>75</v>
      </c>
      <c r="B78" s="120" t="s">
        <v>131</v>
      </c>
      <c r="C78">
        <v>0</v>
      </c>
      <c r="D78" s="107">
        <v>75</v>
      </c>
      <c r="E78" s="103" t="s">
        <v>80</v>
      </c>
      <c r="F78" s="140">
        <v>0</v>
      </c>
      <c r="G78" s="107">
        <v>75</v>
      </c>
      <c r="H78" s="120" t="s">
        <v>129</v>
      </c>
      <c r="I78">
        <v>0</v>
      </c>
      <c r="J78" s="107">
        <v>75</v>
      </c>
      <c r="K78" s="120" t="s">
        <v>18</v>
      </c>
      <c r="L78" s="119">
        <v>0</v>
      </c>
      <c r="M78" s="107">
        <v>75</v>
      </c>
      <c r="N78" s="135" t="s">
        <v>132</v>
      </c>
      <c r="O78">
        <v>0</v>
      </c>
      <c r="P78" s="107">
        <v>75</v>
      </c>
      <c r="Q78" s="135" t="s">
        <v>158</v>
      </c>
      <c r="R78">
        <v>0</v>
      </c>
      <c r="S78" s="107">
        <v>75</v>
      </c>
      <c r="T78" s="275" t="s">
        <v>144</v>
      </c>
      <c r="U78">
        <v>0</v>
      </c>
      <c r="V78" s="263">
        <v>75</v>
      </c>
      <c r="W78" s="135" t="s">
        <v>123</v>
      </c>
      <c r="X78">
        <v>1</v>
      </c>
      <c r="Y78" s="263">
        <v>75</v>
      </c>
      <c r="Z78" s="135" t="s">
        <v>55</v>
      </c>
      <c r="AA78">
        <v>2</v>
      </c>
      <c r="AB78" s="263">
        <v>75</v>
      </c>
      <c r="AC78" s="135" t="s">
        <v>45</v>
      </c>
      <c r="AD78">
        <v>2</v>
      </c>
      <c r="AE78" s="263">
        <v>75</v>
      </c>
      <c r="AF78" s="135" t="s">
        <v>43</v>
      </c>
      <c r="AG78">
        <v>2</v>
      </c>
      <c r="AH78" s="263">
        <v>75</v>
      </c>
      <c r="AI78" s="135" t="s">
        <v>143</v>
      </c>
      <c r="AJ78">
        <v>0</v>
      </c>
      <c r="AK78" s="263">
        <v>75</v>
      </c>
      <c r="AL78" s="135" t="s">
        <v>481</v>
      </c>
      <c r="AM78">
        <v>2</v>
      </c>
      <c r="AN78" s="263">
        <v>75</v>
      </c>
      <c r="AO78" s="135" t="s">
        <v>324</v>
      </c>
      <c r="AP78">
        <v>1</v>
      </c>
      <c r="AQ78" s="263">
        <v>75</v>
      </c>
      <c r="AR78" s="135" t="s">
        <v>421</v>
      </c>
      <c r="AS78">
        <v>4</v>
      </c>
    </row>
    <row r="79" spans="1:45" ht="12" customHeight="1" thickBot="1">
      <c r="A79" s="107">
        <v>76</v>
      </c>
      <c r="B79" s="120" t="s">
        <v>22</v>
      </c>
      <c r="C79">
        <v>0</v>
      </c>
      <c r="D79" s="107">
        <v>76</v>
      </c>
      <c r="E79" s="103" t="s">
        <v>81</v>
      </c>
      <c r="F79" s="140">
        <v>0</v>
      </c>
      <c r="G79" s="107">
        <v>76</v>
      </c>
      <c r="H79" s="120" t="s">
        <v>130</v>
      </c>
      <c r="I79">
        <v>0</v>
      </c>
      <c r="J79" s="107">
        <v>76</v>
      </c>
      <c r="K79" s="120" t="s">
        <v>79</v>
      </c>
      <c r="L79" s="119">
        <v>0</v>
      </c>
      <c r="M79" s="107">
        <v>76</v>
      </c>
      <c r="N79" s="135" t="s">
        <v>166</v>
      </c>
      <c r="O79">
        <v>0</v>
      </c>
      <c r="P79" s="107">
        <v>76</v>
      </c>
      <c r="Q79" s="135" t="s">
        <v>17</v>
      </c>
      <c r="R79">
        <v>0</v>
      </c>
      <c r="S79" s="107">
        <v>76</v>
      </c>
      <c r="T79" s="275" t="s">
        <v>127</v>
      </c>
      <c r="U79">
        <v>0</v>
      </c>
      <c r="V79" s="270">
        <v>76</v>
      </c>
      <c r="W79" s="135" t="s">
        <v>43</v>
      </c>
      <c r="X79">
        <v>1</v>
      </c>
      <c r="Y79" s="270">
        <v>76</v>
      </c>
      <c r="Z79" s="135" t="s">
        <v>58</v>
      </c>
      <c r="AA79">
        <v>2</v>
      </c>
      <c r="AB79" s="270">
        <v>76</v>
      </c>
      <c r="AC79" s="135" t="s">
        <v>7</v>
      </c>
      <c r="AD79">
        <v>1</v>
      </c>
      <c r="AE79" s="270">
        <v>76</v>
      </c>
      <c r="AF79" s="135" t="s">
        <v>42</v>
      </c>
      <c r="AG79">
        <v>2</v>
      </c>
      <c r="AH79" s="270">
        <v>76</v>
      </c>
      <c r="AI79" s="135" t="s">
        <v>162</v>
      </c>
      <c r="AJ79">
        <v>0</v>
      </c>
      <c r="AK79" s="270">
        <v>76</v>
      </c>
      <c r="AL79" s="135" t="s">
        <v>231</v>
      </c>
      <c r="AM79">
        <v>1</v>
      </c>
      <c r="AN79" s="270">
        <v>76</v>
      </c>
      <c r="AO79" s="135" t="s">
        <v>329</v>
      </c>
      <c r="AP79">
        <v>1</v>
      </c>
      <c r="AQ79" s="270">
        <v>76</v>
      </c>
      <c r="AR79" s="135" t="s">
        <v>458</v>
      </c>
      <c r="AS79">
        <v>4</v>
      </c>
    </row>
    <row r="80" spans="1:45" ht="12" customHeight="1">
      <c r="A80" s="107">
        <v>77</v>
      </c>
      <c r="B80" s="120" t="s">
        <v>23</v>
      </c>
      <c r="C80">
        <v>0</v>
      </c>
      <c r="D80" s="107">
        <v>77</v>
      </c>
      <c r="E80" s="103" t="s">
        <v>165</v>
      </c>
      <c r="F80" s="140">
        <v>0</v>
      </c>
      <c r="G80" s="107">
        <v>77</v>
      </c>
      <c r="H80" s="120" t="s">
        <v>163</v>
      </c>
      <c r="I80">
        <v>0</v>
      </c>
      <c r="J80" s="107">
        <v>77</v>
      </c>
      <c r="K80" s="120" t="s">
        <v>129</v>
      </c>
      <c r="L80" s="119">
        <v>0</v>
      </c>
      <c r="M80" s="107">
        <v>77</v>
      </c>
      <c r="N80" s="135" t="s">
        <v>34</v>
      </c>
      <c r="O80">
        <v>0</v>
      </c>
      <c r="P80" s="107">
        <v>77</v>
      </c>
      <c r="Q80" s="135" t="s">
        <v>128</v>
      </c>
      <c r="R80">
        <v>0</v>
      </c>
      <c r="S80" s="107">
        <v>77</v>
      </c>
      <c r="T80" s="275" t="s">
        <v>158</v>
      </c>
      <c r="U80">
        <v>0</v>
      </c>
      <c r="V80" s="263">
        <v>77</v>
      </c>
      <c r="W80" s="135" t="s">
        <v>44</v>
      </c>
      <c r="X80">
        <v>1</v>
      </c>
      <c r="Y80" s="263">
        <v>77</v>
      </c>
      <c r="Z80" s="135" t="s">
        <v>90</v>
      </c>
      <c r="AA80">
        <v>2</v>
      </c>
      <c r="AB80" s="263">
        <v>77</v>
      </c>
      <c r="AC80" s="135" t="s">
        <v>18</v>
      </c>
      <c r="AD80">
        <v>1</v>
      </c>
      <c r="AE80" s="263">
        <v>77</v>
      </c>
      <c r="AF80" s="135" t="s">
        <v>53</v>
      </c>
      <c r="AG80">
        <v>2</v>
      </c>
      <c r="AH80" s="263">
        <v>77</v>
      </c>
      <c r="AI80" s="135" t="s">
        <v>144</v>
      </c>
      <c r="AJ80">
        <v>0</v>
      </c>
      <c r="AK80" s="263">
        <v>77</v>
      </c>
      <c r="AL80" s="135" t="s">
        <v>242</v>
      </c>
      <c r="AM80">
        <v>1</v>
      </c>
      <c r="AN80" s="263">
        <v>77</v>
      </c>
      <c r="AO80" s="135" t="s">
        <v>356</v>
      </c>
      <c r="AP80">
        <v>1</v>
      </c>
      <c r="AQ80" s="263">
        <v>77</v>
      </c>
      <c r="AR80" s="135" t="s">
        <v>225</v>
      </c>
      <c r="AS80">
        <v>3</v>
      </c>
    </row>
    <row r="81" spans="1:45" ht="12" customHeight="1" thickBot="1">
      <c r="A81" s="107">
        <v>78</v>
      </c>
      <c r="B81" s="120" t="s">
        <v>166</v>
      </c>
      <c r="C81">
        <v>0</v>
      </c>
      <c r="D81" s="107">
        <v>78</v>
      </c>
      <c r="E81" s="103" t="s">
        <v>134</v>
      </c>
      <c r="F81" s="140">
        <v>0</v>
      </c>
      <c r="G81" s="107">
        <v>78</v>
      </c>
      <c r="H81" s="120" t="s">
        <v>150</v>
      </c>
      <c r="I81">
        <v>0</v>
      </c>
      <c r="J81" s="107">
        <v>78</v>
      </c>
      <c r="K81" s="120" t="s">
        <v>130</v>
      </c>
      <c r="L81" s="119">
        <v>0</v>
      </c>
      <c r="M81" s="107">
        <v>78</v>
      </c>
      <c r="N81" s="135" t="s">
        <v>133</v>
      </c>
      <c r="O81">
        <v>0</v>
      </c>
      <c r="P81" s="107">
        <v>78</v>
      </c>
      <c r="Q81" s="135" t="s">
        <v>18</v>
      </c>
      <c r="R81">
        <v>0</v>
      </c>
      <c r="S81" s="107">
        <v>78</v>
      </c>
      <c r="T81" s="275" t="s">
        <v>17</v>
      </c>
      <c r="U81">
        <v>0</v>
      </c>
      <c r="V81" s="270">
        <v>78</v>
      </c>
      <c r="W81" s="135" t="s">
        <v>136</v>
      </c>
      <c r="X81">
        <v>1</v>
      </c>
      <c r="Y81" s="270">
        <v>78</v>
      </c>
      <c r="Z81" s="135" t="s">
        <v>5</v>
      </c>
      <c r="AA81">
        <v>1</v>
      </c>
      <c r="AB81" s="270">
        <v>78</v>
      </c>
      <c r="AC81" s="135" t="s">
        <v>129</v>
      </c>
      <c r="AD81">
        <v>1</v>
      </c>
      <c r="AE81" s="270">
        <v>78</v>
      </c>
      <c r="AF81" s="135" t="s">
        <v>145</v>
      </c>
      <c r="AG81">
        <v>2</v>
      </c>
      <c r="AH81" s="270">
        <v>78</v>
      </c>
      <c r="AI81" s="135" t="s">
        <v>127</v>
      </c>
      <c r="AJ81">
        <v>0</v>
      </c>
      <c r="AK81" s="270">
        <v>78</v>
      </c>
      <c r="AL81" s="135" t="s">
        <v>264</v>
      </c>
      <c r="AM81">
        <v>1</v>
      </c>
      <c r="AN81" s="270">
        <v>78</v>
      </c>
      <c r="AO81" s="135" t="s">
        <v>390</v>
      </c>
      <c r="AP81">
        <v>1</v>
      </c>
      <c r="AQ81" s="270">
        <v>78</v>
      </c>
      <c r="AR81" s="135" t="s">
        <v>231</v>
      </c>
      <c r="AS81">
        <v>3</v>
      </c>
    </row>
    <row r="82" spans="1:45" ht="12" customHeight="1">
      <c r="A82" s="107">
        <v>79</v>
      </c>
      <c r="B82" s="120" t="s">
        <v>34</v>
      </c>
      <c r="C82">
        <v>0</v>
      </c>
      <c r="D82" s="107">
        <v>79</v>
      </c>
      <c r="E82" s="103" t="s">
        <v>43</v>
      </c>
      <c r="F82" s="140">
        <v>0</v>
      </c>
      <c r="G82" s="107">
        <v>79</v>
      </c>
      <c r="H82" s="120" t="s">
        <v>131</v>
      </c>
      <c r="I82">
        <v>0</v>
      </c>
      <c r="J82" s="107">
        <v>79</v>
      </c>
      <c r="K82" s="120" t="s">
        <v>163</v>
      </c>
      <c r="L82" s="119">
        <v>0</v>
      </c>
      <c r="M82" s="107">
        <v>79</v>
      </c>
      <c r="N82" s="135" t="s">
        <v>37</v>
      </c>
      <c r="O82">
        <v>0</v>
      </c>
      <c r="P82" s="107">
        <v>79</v>
      </c>
      <c r="Q82" s="135" t="s">
        <v>79</v>
      </c>
      <c r="R82">
        <v>0</v>
      </c>
      <c r="S82" s="107">
        <v>79</v>
      </c>
      <c r="T82" s="275" t="s">
        <v>79</v>
      </c>
      <c r="U82">
        <v>0</v>
      </c>
      <c r="V82" s="263">
        <v>79</v>
      </c>
      <c r="W82" s="135" t="s">
        <v>145</v>
      </c>
      <c r="X82">
        <v>1</v>
      </c>
      <c r="Y82" s="263">
        <v>79</v>
      </c>
      <c r="Z82" s="135" t="s">
        <v>30</v>
      </c>
      <c r="AA82">
        <v>1</v>
      </c>
      <c r="AB82" s="263">
        <v>79</v>
      </c>
      <c r="AC82" s="135" t="s">
        <v>80</v>
      </c>
      <c r="AD82">
        <v>1</v>
      </c>
      <c r="AE82" s="263">
        <v>79</v>
      </c>
      <c r="AF82" s="135" t="s">
        <v>137</v>
      </c>
      <c r="AG82">
        <v>2</v>
      </c>
      <c r="AH82" s="263">
        <v>79</v>
      </c>
      <c r="AI82" s="135" t="s">
        <v>17</v>
      </c>
      <c r="AJ82">
        <v>0</v>
      </c>
      <c r="AK82" s="263">
        <v>79</v>
      </c>
      <c r="AL82" s="135" t="s">
        <v>273</v>
      </c>
      <c r="AM82">
        <v>1</v>
      </c>
      <c r="AN82" s="263">
        <v>79</v>
      </c>
      <c r="AO82" s="135" t="s">
        <v>499</v>
      </c>
      <c r="AP82">
        <v>1</v>
      </c>
      <c r="AQ82" s="263">
        <v>79</v>
      </c>
      <c r="AR82" s="135" t="s">
        <v>285</v>
      </c>
      <c r="AS82">
        <v>3</v>
      </c>
    </row>
    <row r="83" spans="1:45" ht="12" customHeight="1" thickBot="1">
      <c r="A83" s="107">
        <v>80</v>
      </c>
      <c r="B83" s="120" t="s">
        <v>133</v>
      </c>
      <c r="C83">
        <v>0</v>
      </c>
      <c r="D83" s="107">
        <v>80</v>
      </c>
      <c r="E83" s="103" t="s">
        <v>82</v>
      </c>
      <c r="F83" s="140">
        <v>0</v>
      </c>
      <c r="G83" s="107">
        <v>80</v>
      </c>
      <c r="H83" s="120" t="s">
        <v>21</v>
      </c>
      <c r="I83">
        <v>0</v>
      </c>
      <c r="J83" s="107">
        <v>80</v>
      </c>
      <c r="K83" s="120" t="s">
        <v>150</v>
      </c>
      <c r="L83" s="119">
        <v>0</v>
      </c>
      <c r="M83" s="107">
        <v>80</v>
      </c>
      <c r="N83" s="135" t="s">
        <v>38</v>
      </c>
      <c r="O83">
        <v>0</v>
      </c>
      <c r="P83" s="107">
        <v>80</v>
      </c>
      <c r="Q83" s="135" t="s">
        <v>20</v>
      </c>
      <c r="R83">
        <v>0</v>
      </c>
      <c r="S83" s="107">
        <v>80</v>
      </c>
      <c r="T83" s="275" t="s">
        <v>20</v>
      </c>
      <c r="U83">
        <v>0</v>
      </c>
      <c r="V83" s="270">
        <v>80</v>
      </c>
      <c r="W83" s="137" t="s">
        <v>147</v>
      </c>
      <c r="X83">
        <v>1</v>
      </c>
      <c r="Y83" s="270">
        <v>80</v>
      </c>
      <c r="Z83" s="135" t="s">
        <v>133</v>
      </c>
      <c r="AA83">
        <v>1</v>
      </c>
      <c r="AB83" s="270">
        <v>80</v>
      </c>
      <c r="AC83" s="135" t="s">
        <v>53</v>
      </c>
      <c r="AD83">
        <v>1</v>
      </c>
      <c r="AE83" s="270">
        <v>80</v>
      </c>
      <c r="AF83" s="135" t="s">
        <v>156</v>
      </c>
      <c r="AG83">
        <v>2</v>
      </c>
      <c r="AH83" s="270">
        <v>80</v>
      </c>
      <c r="AI83" s="135" t="s">
        <v>128</v>
      </c>
      <c r="AJ83">
        <v>0</v>
      </c>
      <c r="AK83" s="270">
        <v>80</v>
      </c>
      <c r="AL83" s="135" t="s">
        <v>365</v>
      </c>
      <c r="AM83">
        <v>1</v>
      </c>
      <c r="AN83" s="270">
        <v>80</v>
      </c>
      <c r="AO83" s="135" t="s">
        <v>224</v>
      </c>
      <c r="AP83">
        <v>0</v>
      </c>
      <c r="AQ83" s="270">
        <v>80</v>
      </c>
      <c r="AR83" s="135" t="s">
        <v>295</v>
      </c>
      <c r="AS83">
        <v>3</v>
      </c>
    </row>
    <row r="84" spans="1:45" ht="12" customHeight="1">
      <c r="A84" s="107">
        <v>81</v>
      </c>
      <c r="B84" s="120" t="s">
        <v>36</v>
      </c>
      <c r="C84">
        <v>0</v>
      </c>
      <c r="D84" s="107">
        <v>81</v>
      </c>
      <c r="E84" s="103" t="s">
        <v>45</v>
      </c>
      <c r="F84" s="140">
        <v>0</v>
      </c>
      <c r="G84" s="107">
        <v>81</v>
      </c>
      <c r="H84" s="120" t="s">
        <v>22</v>
      </c>
      <c r="I84">
        <v>0</v>
      </c>
      <c r="J84" s="107">
        <v>81</v>
      </c>
      <c r="K84" s="120" t="s">
        <v>131</v>
      </c>
      <c r="L84" s="119">
        <v>0</v>
      </c>
      <c r="M84" s="107">
        <v>81</v>
      </c>
      <c r="N84" s="135" t="s">
        <v>80</v>
      </c>
      <c r="O84">
        <v>0</v>
      </c>
      <c r="P84" s="107">
        <v>81</v>
      </c>
      <c r="Q84" s="135" t="s">
        <v>130</v>
      </c>
      <c r="R84">
        <v>0</v>
      </c>
      <c r="S84" s="107">
        <v>81</v>
      </c>
      <c r="T84" s="275" t="s">
        <v>130</v>
      </c>
      <c r="U84">
        <v>0</v>
      </c>
      <c r="V84" s="263">
        <v>81</v>
      </c>
      <c r="W84" s="135" t="s">
        <v>60</v>
      </c>
      <c r="X84">
        <v>1</v>
      </c>
      <c r="Y84" s="263">
        <v>81</v>
      </c>
      <c r="Z84" s="135" t="s">
        <v>81</v>
      </c>
      <c r="AA84">
        <v>1</v>
      </c>
      <c r="AB84" s="263">
        <v>81</v>
      </c>
      <c r="AC84" s="135" t="s">
        <v>143</v>
      </c>
      <c r="AD84">
        <v>0</v>
      </c>
      <c r="AE84" s="263">
        <v>81</v>
      </c>
      <c r="AF84" s="135" t="s">
        <v>135</v>
      </c>
      <c r="AG84">
        <v>1</v>
      </c>
      <c r="AH84" s="263">
        <v>81</v>
      </c>
      <c r="AI84" s="135" t="s">
        <v>79</v>
      </c>
      <c r="AJ84">
        <v>0</v>
      </c>
      <c r="AK84" s="263">
        <v>81</v>
      </c>
      <c r="AL84" s="135" t="s">
        <v>366</v>
      </c>
      <c r="AM84">
        <v>1</v>
      </c>
      <c r="AN84" s="263">
        <v>81</v>
      </c>
      <c r="AO84" s="135" t="s">
        <v>226</v>
      </c>
      <c r="AP84">
        <v>0</v>
      </c>
      <c r="AQ84" s="263">
        <v>81</v>
      </c>
      <c r="AR84" s="135" t="s">
        <v>303</v>
      </c>
      <c r="AS84">
        <v>3</v>
      </c>
    </row>
    <row r="85" spans="1:45" ht="12" customHeight="1" thickBot="1">
      <c r="A85" s="107">
        <v>82</v>
      </c>
      <c r="B85" s="120" t="s">
        <v>80</v>
      </c>
      <c r="C85">
        <v>0</v>
      </c>
      <c r="D85" s="107">
        <v>82</v>
      </c>
      <c r="E85" s="103" t="s">
        <v>83</v>
      </c>
      <c r="F85" s="140">
        <v>0</v>
      </c>
      <c r="G85" s="107">
        <v>82</v>
      </c>
      <c r="H85" s="120" t="s">
        <v>166</v>
      </c>
      <c r="I85">
        <v>0</v>
      </c>
      <c r="J85" s="107">
        <v>82</v>
      </c>
      <c r="K85" s="120" t="s">
        <v>166</v>
      </c>
      <c r="L85" s="119">
        <v>0</v>
      </c>
      <c r="M85" s="107">
        <v>82</v>
      </c>
      <c r="N85" s="135" t="s">
        <v>81</v>
      </c>
      <c r="O85">
        <v>0</v>
      </c>
      <c r="P85" s="107">
        <v>82</v>
      </c>
      <c r="Q85" s="135" t="s">
        <v>163</v>
      </c>
      <c r="R85">
        <v>0</v>
      </c>
      <c r="S85" s="107">
        <v>82</v>
      </c>
      <c r="T85" s="275" t="s">
        <v>150</v>
      </c>
      <c r="U85">
        <v>0</v>
      </c>
      <c r="V85" s="270">
        <v>82</v>
      </c>
      <c r="W85" s="135" t="s">
        <v>148</v>
      </c>
      <c r="X85">
        <v>1</v>
      </c>
      <c r="Y85" s="270">
        <v>82</v>
      </c>
      <c r="Z85" s="135" t="s">
        <v>43</v>
      </c>
      <c r="AA85">
        <v>1</v>
      </c>
      <c r="AB85" s="270">
        <v>82</v>
      </c>
      <c r="AC85" s="135" t="s">
        <v>162</v>
      </c>
      <c r="AD85">
        <v>0</v>
      </c>
      <c r="AE85" s="270">
        <v>82</v>
      </c>
      <c r="AF85" s="135" t="s">
        <v>123</v>
      </c>
      <c r="AG85">
        <v>0</v>
      </c>
      <c r="AH85" s="270">
        <v>82</v>
      </c>
      <c r="AI85" s="135" t="s">
        <v>130</v>
      </c>
      <c r="AJ85">
        <v>0</v>
      </c>
      <c r="AK85" s="270">
        <v>82</v>
      </c>
      <c r="AL85" s="135" t="s">
        <v>370</v>
      </c>
      <c r="AM85">
        <v>1</v>
      </c>
      <c r="AN85" s="270">
        <v>82</v>
      </c>
      <c r="AO85" s="135" t="s">
        <v>227</v>
      </c>
      <c r="AP85">
        <v>0</v>
      </c>
      <c r="AQ85" s="270">
        <v>82</v>
      </c>
      <c r="AR85" s="135" t="s">
        <v>329</v>
      </c>
      <c r="AS85">
        <v>3</v>
      </c>
    </row>
    <row r="86" spans="1:45" ht="12" customHeight="1">
      <c r="A86" s="107">
        <v>83</v>
      </c>
      <c r="B86" s="120" t="s">
        <v>81</v>
      </c>
      <c r="C86">
        <v>0</v>
      </c>
      <c r="D86" s="107">
        <v>83</v>
      </c>
      <c r="E86" s="103" t="s">
        <v>44</v>
      </c>
      <c r="F86" s="140">
        <v>0</v>
      </c>
      <c r="G86" s="107">
        <v>83</v>
      </c>
      <c r="H86" s="120" t="s">
        <v>34</v>
      </c>
      <c r="I86">
        <v>0</v>
      </c>
      <c r="J86" s="107">
        <v>83</v>
      </c>
      <c r="K86" s="120" t="s">
        <v>80</v>
      </c>
      <c r="L86" s="119">
        <v>0</v>
      </c>
      <c r="M86" s="107">
        <v>83</v>
      </c>
      <c r="N86" s="135" t="s">
        <v>165</v>
      </c>
      <c r="O86">
        <v>0</v>
      </c>
      <c r="P86" s="107">
        <v>83</v>
      </c>
      <c r="Q86" s="135" t="s">
        <v>131</v>
      </c>
      <c r="R86">
        <v>0</v>
      </c>
      <c r="S86" s="107">
        <v>83</v>
      </c>
      <c r="T86" s="275" t="s">
        <v>131</v>
      </c>
      <c r="U86">
        <v>0</v>
      </c>
      <c r="V86" s="263">
        <v>83</v>
      </c>
      <c r="W86" s="135" t="s">
        <v>7</v>
      </c>
      <c r="X86">
        <v>0</v>
      </c>
      <c r="Y86" s="263">
        <v>83</v>
      </c>
      <c r="Z86" s="135" t="s">
        <v>47</v>
      </c>
      <c r="AA86">
        <v>1</v>
      </c>
      <c r="AB86" s="263">
        <v>83</v>
      </c>
      <c r="AC86" s="135" t="s">
        <v>127</v>
      </c>
      <c r="AD86">
        <v>0</v>
      </c>
      <c r="AE86" s="263">
        <v>83</v>
      </c>
      <c r="AF86" s="135" t="s">
        <v>77</v>
      </c>
      <c r="AG86">
        <v>0</v>
      </c>
      <c r="AH86" s="263">
        <v>83</v>
      </c>
      <c r="AI86" s="135" t="s">
        <v>163</v>
      </c>
      <c r="AJ86">
        <v>0</v>
      </c>
      <c r="AK86" s="263">
        <v>83</v>
      </c>
      <c r="AL86" s="135" t="s">
        <v>377</v>
      </c>
      <c r="AM86">
        <v>1</v>
      </c>
      <c r="AN86" s="263">
        <v>83</v>
      </c>
      <c r="AO86" s="135" t="s">
        <v>228</v>
      </c>
      <c r="AP86">
        <v>0</v>
      </c>
      <c r="AQ86" s="263">
        <v>83</v>
      </c>
      <c r="AR86" s="135" t="s">
        <v>288</v>
      </c>
      <c r="AS86">
        <v>2</v>
      </c>
    </row>
    <row r="87" spans="1:45" ht="12" customHeight="1" thickBot="1">
      <c r="A87" s="107">
        <v>84</v>
      </c>
      <c r="B87" s="120" t="s">
        <v>165</v>
      </c>
      <c r="C87">
        <v>0</v>
      </c>
      <c r="D87" s="107">
        <v>84</v>
      </c>
      <c r="E87" s="103" t="s">
        <v>164</v>
      </c>
      <c r="F87" s="140">
        <v>0</v>
      </c>
      <c r="G87" s="107">
        <v>84</v>
      </c>
      <c r="H87" s="120" t="s">
        <v>80</v>
      </c>
      <c r="I87">
        <v>0</v>
      </c>
      <c r="J87" s="107">
        <v>84</v>
      </c>
      <c r="K87" s="120" t="s">
        <v>40</v>
      </c>
      <c r="L87" s="119">
        <v>0</v>
      </c>
      <c r="M87" s="107">
        <v>84</v>
      </c>
      <c r="N87" s="135" t="s">
        <v>134</v>
      </c>
      <c r="O87">
        <v>0</v>
      </c>
      <c r="P87" s="107">
        <v>84</v>
      </c>
      <c r="Q87" s="135" t="s">
        <v>23</v>
      </c>
      <c r="R87">
        <v>0</v>
      </c>
      <c r="S87" s="107">
        <v>84</v>
      </c>
      <c r="T87" s="275" t="s">
        <v>21</v>
      </c>
      <c r="U87">
        <v>0</v>
      </c>
      <c r="V87" s="270">
        <v>84</v>
      </c>
      <c r="W87" s="135" t="s">
        <v>9</v>
      </c>
      <c r="X87">
        <v>0</v>
      </c>
      <c r="Y87" s="270">
        <v>84</v>
      </c>
      <c r="Z87" s="135" t="s">
        <v>155</v>
      </c>
      <c r="AA87">
        <v>1</v>
      </c>
      <c r="AB87" s="270">
        <v>84</v>
      </c>
      <c r="AC87" s="135" t="s">
        <v>158</v>
      </c>
      <c r="AD87">
        <v>0</v>
      </c>
      <c r="AE87" s="270">
        <v>84</v>
      </c>
      <c r="AF87" s="135" t="s">
        <v>143</v>
      </c>
      <c r="AG87">
        <v>0</v>
      </c>
      <c r="AH87" s="270">
        <v>84</v>
      </c>
      <c r="AI87" s="135" t="s">
        <v>150</v>
      </c>
      <c r="AJ87">
        <v>0</v>
      </c>
      <c r="AK87" s="270">
        <v>84</v>
      </c>
      <c r="AL87" s="135" t="s">
        <v>388</v>
      </c>
      <c r="AM87">
        <v>1</v>
      </c>
      <c r="AN87" s="270">
        <v>84</v>
      </c>
      <c r="AO87" s="135" t="s">
        <v>229</v>
      </c>
      <c r="AP87">
        <v>0</v>
      </c>
      <c r="AQ87" s="270">
        <v>84</v>
      </c>
      <c r="AR87" s="135" t="s">
        <v>337</v>
      </c>
      <c r="AS87">
        <v>2</v>
      </c>
    </row>
    <row r="88" spans="1:45" ht="12" customHeight="1">
      <c r="A88" s="107">
        <v>85</v>
      </c>
      <c r="B88" s="120" t="s">
        <v>134</v>
      </c>
      <c r="C88">
        <v>0</v>
      </c>
      <c r="D88" s="107">
        <v>85</v>
      </c>
      <c r="E88" s="103" t="s">
        <v>108</v>
      </c>
      <c r="F88" s="140">
        <v>0</v>
      </c>
      <c r="G88" s="107">
        <v>85</v>
      </c>
      <c r="H88" s="120" t="s">
        <v>81</v>
      </c>
      <c r="I88">
        <v>0</v>
      </c>
      <c r="J88" s="107">
        <v>85</v>
      </c>
      <c r="K88" s="120" t="s">
        <v>165</v>
      </c>
      <c r="L88" s="119">
        <v>0</v>
      </c>
      <c r="M88" s="107">
        <v>85</v>
      </c>
      <c r="N88" s="135" t="s">
        <v>43</v>
      </c>
      <c r="O88">
        <v>0</v>
      </c>
      <c r="P88" s="107">
        <v>85</v>
      </c>
      <c r="Q88" s="135" t="s">
        <v>166</v>
      </c>
      <c r="R88">
        <v>0</v>
      </c>
      <c r="S88" s="107">
        <v>85</v>
      </c>
      <c r="T88" s="275" t="s">
        <v>166</v>
      </c>
      <c r="U88">
        <v>0</v>
      </c>
      <c r="V88" s="263">
        <v>85</v>
      </c>
      <c r="W88" s="135" t="s">
        <v>143</v>
      </c>
      <c r="X88">
        <v>0</v>
      </c>
      <c r="Y88" s="263">
        <v>85</v>
      </c>
      <c r="Z88" s="135" t="s">
        <v>143</v>
      </c>
      <c r="AA88">
        <v>0</v>
      </c>
      <c r="AB88" s="263">
        <v>85</v>
      </c>
      <c r="AC88" s="135" t="s">
        <v>17</v>
      </c>
      <c r="AD88">
        <v>0</v>
      </c>
      <c r="AE88" s="263">
        <v>85</v>
      </c>
      <c r="AF88" s="135" t="s">
        <v>144</v>
      </c>
      <c r="AG88">
        <v>0</v>
      </c>
      <c r="AH88" s="263">
        <v>85</v>
      </c>
      <c r="AI88" s="135" t="s">
        <v>21</v>
      </c>
      <c r="AJ88">
        <v>0</v>
      </c>
      <c r="AK88" s="263">
        <v>85</v>
      </c>
      <c r="AL88" s="135" t="s">
        <v>425</v>
      </c>
      <c r="AM88">
        <v>1</v>
      </c>
      <c r="AN88" s="263">
        <v>85</v>
      </c>
      <c r="AO88" s="135" t="s">
        <v>230</v>
      </c>
      <c r="AP88">
        <v>0</v>
      </c>
      <c r="AQ88" s="263">
        <v>85</v>
      </c>
      <c r="AR88" s="135" t="s">
        <v>370</v>
      </c>
      <c r="AS88">
        <v>2</v>
      </c>
    </row>
    <row r="89" spans="1:45" ht="12" customHeight="1" thickBot="1">
      <c r="A89" s="107">
        <v>86</v>
      </c>
      <c r="B89" s="120" t="s">
        <v>41</v>
      </c>
      <c r="C89">
        <v>0</v>
      </c>
      <c r="D89" s="107">
        <v>86</v>
      </c>
      <c r="E89" s="103" t="s">
        <v>160</v>
      </c>
      <c r="F89" s="140">
        <v>0</v>
      </c>
      <c r="G89" s="107">
        <v>86</v>
      </c>
      <c r="H89" s="120" t="s">
        <v>165</v>
      </c>
      <c r="I89">
        <v>0</v>
      </c>
      <c r="J89" s="107">
        <v>86</v>
      </c>
      <c r="K89" s="120" t="s">
        <v>134</v>
      </c>
      <c r="L89" s="119">
        <v>0</v>
      </c>
      <c r="M89" s="107">
        <v>86</v>
      </c>
      <c r="N89" s="135" t="s">
        <v>82</v>
      </c>
      <c r="O89">
        <v>0</v>
      </c>
      <c r="P89" s="107">
        <v>86</v>
      </c>
      <c r="Q89" s="135" t="s">
        <v>34</v>
      </c>
      <c r="R89">
        <v>0</v>
      </c>
      <c r="S89" s="107">
        <v>86</v>
      </c>
      <c r="T89" s="275" t="s">
        <v>30</v>
      </c>
      <c r="U89">
        <v>0</v>
      </c>
      <c r="V89" s="270">
        <v>86</v>
      </c>
      <c r="W89" s="135" t="s">
        <v>162</v>
      </c>
      <c r="X89">
        <v>0</v>
      </c>
      <c r="Y89" s="270">
        <v>86</v>
      </c>
      <c r="Z89" s="135" t="s">
        <v>162</v>
      </c>
      <c r="AA89">
        <v>0</v>
      </c>
      <c r="AB89" s="270">
        <v>86</v>
      </c>
      <c r="AC89" s="135" t="s">
        <v>128</v>
      </c>
      <c r="AD89">
        <v>0</v>
      </c>
      <c r="AE89" s="270">
        <v>86</v>
      </c>
      <c r="AF89" s="135" t="s">
        <v>127</v>
      </c>
      <c r="AG89">
        <v>0</v>
      </c>
      <c r="AH89" s="270">
        <v>86</v>
      </c>
      <c r="AI89" s="135" t="s">
        <v>22</v>
      </c>
      <c r="AJ89">
        <v>0</v>
      </c>
      <c r="AK89" s="270">
        <v>86</v>
      </c>
      <c r="AL89" s="135" t="s">
        <v>224</v>
      </c>
      <c r="AM89">
        <v>0</v>
      </c>
      <c r="AN89" s="270">
        <v>86</v>
      </c>
      <c r="AO89" s="135" t="s">
        <v>231</v>
      </c>
      <c r="AP89">
        <v>0</v>
      </c>
      <c r="AQ89" s="270">
        <v>86</v>
      </c>
      <c r="AR89" s="135" t="s">
        <v>414</v>
      </c>
      <c r="AS89">
        <v>2</v>
      </c>
    </row>
    <row r="90" spans="1:45" ht="12" customHeight="1">
      <c r="A90" s="107">
        <v>87</v>
      </c>
      <c r="B90" s="120" t="s">
        <v>43</v>
      </c>
      <c r="C90">
        <v>0</v>
      </c>
      <c r="D90" s="107">
        <v>87</v>
      </c>
      <c r="E90" s="103" t="s">
        <v>46</v>
      </c>
      <c r="F90" s="140">
        <v>0</v>
      </c>
      <c r="G90" s="107">
        <v>87</v>
      </c>
      <c r="H90" s="120" t="s">
        <v>134</v>
      </c>
      <c r="I90">
        <v>0</v>
      </c>
      <c r="J90" s="107">
        <v>87</v>
      </c>
      <c r="K90" s="120" t="s">
        <v>82</v>
      </c>
      <c r="L90" s="119">
        <v>0</v>
      </c>
      <c r="M90" s="107">
        <v>87</v>
      </c>
      <c r="N90" s="135" t="s">
        <v>83</v>
      </c>
      <c r="O90">
        <v>0</v>
      </c>
      <c r="P90" s="107">
        <v>87</v>
      </c>
      <c r="Q90" s="135" t="s">
        <v>35</v>
      </c>
      <c r="R90">
        <v>0</v>
      </c>
      <c r="S90" s="107">
        <v>87</v>
      </c>
      <c r="T90" s="275" t="s">
        <v>133</v>
      </c>
      <c r="U90">
        <v>0</v>
      </c>
      <c r="V90" s="263">
        <v>87</v>
      </c>
      <c r="W90" s="135" t="s">
        <v>144</v>
      </c>
      <c r="X90">
        <v>0</v>
      </c>
      <c r="Y90" s="263">
        <v>87</v>
      </c>
      <c r="Z90" s="135" t="s">
        <v>13</v>
      </c>
      <c r="AA90">
        <v>0</v>
      </c>
      <c r="AB90" s="263">
        <v>87</v>
      </c>
      <c r="AC90" s="135" t="s">
        <v>79</v>
      </c>
      <c r="AD90">
        <v>0</v>
      </c>
      <c r="AE90" s="263">
        <v>87</v>
      </c>
      <c r="AF90" s="135" t="s">
        <v>158</v>
      </c>
      <c r="AG90">
        <v>0</v>
      </c>
      <c r="AH90" s="263">
        <v>87</v>
      </c>
      <c r="AI90" s="135" t="s">
        <v>166</v>
      </c>
      <c r="AJ90">
        <v>0</v>
      </c>
      <c r="AK90" s="263">
        <v>87</v>
      </c>
      <c r="AL90" s="135" t="s">
        <v>225</v>
      </c>
      <c r="AM90">
        <v>0</v>
      </c>
      <c r="AN90" s="263">
        <v>87</v>
      </c>
      <c r="AO90" s="135" t="s">
        <v>233</v>
      </c>
      <c r="AP90">
        <v>0</v>
      </c>
      <c r="AQ90" s="263">
        <v>87</v>
      </c>
      <c r="AR90" s="135" t="s">
        <v>452</v>
      </c>
      <c r="AS90">
        <v>2</v>
      </c>
    </row>
    <row r="91" spans="1:45" ht="12" customHeight="1" thickBot="1">
      <c r="A91" s="107">
        <v>88</v>
      </c>
      <c r="B91" s="120" t="s">
        <v>42</v>
      </c>
      <c r="C91">
        <v>0</v>
      </c>
      <c r="D91" s="107">
        <v>88</v>
      </c>
      <c r="E91" s="103" t="s">
        <v>47</v>
      </c>
      <c r="F91" s="140">
        <v>0</v>
      </c>
      <c r="G91" s="107">
        <v>88</v>
      </c>
      <c r="H91" s="120" t="s">
        <v>82</v>
      </c>
      <c r="I91">
        <v>0</v>
      </c>
      <c r="J91" s="107">
        <v>88</v>
      </c>
      <c r="K91" s="120" t="s">
        <v>83</v>
      </c>
      <c r="L91" s="119">
        <v>0</v>
      </c>
      <c r="M91" s="107">
        <v>88</v>
      </c>
      <c r="N91" s="135" t="s">
        <v>44</v>
      </c>
      <c r="O91">
        <v>0</v>
      </c>
      <c r="P91" s="107">
        <v>88</v>
      </c>
      <c r="Q91" s="135" t="s">
        <v>133</v>
      </c>
      <c r="R91">
        <v>0</v>
      </c>
      <c r="S91" s="107">
        <v>88</v>
      </c>
      <c r="T91" s="275" t="s">
        <v>40</v>
      </c>
      <c r="U91">
        <v>0</v>
      </c>
      <c r="V91" s="270">
        <v>88</v>
      </c>
      <c r="W91" s="135" t="s">
        <v>127</v>
      </c>
      <c r="X91">
        <v>0</v>
      </c>
      <c r="Y91" s="270">
        <v>88</v>
      </c>
      <c r="Z91" s="135" t="s">
        <v>144</v>
      </c>
      <c r="AA91">
        <v>0</v>
      </c>
      <c r="AB91" s="270">
        <v>88</v>
      </c>
      <c r="AC91" s="135" t="s">
        <v>130</v>
      </c>
      <c r="AD91">
        <v>0</v>
      </c>
      <c r="AE91" s="270">
        <v>88</v>
      </c>
      <c r="AF91" s="135" t="s">
        <v>17</v>
      </c>
      <c r="AG91">
        <v>0</v>
      </c>
      <c r="AH91" s="270">
        <v>88</v>
      </c>
      <c r="AI91" s="135" t="s">
        <v>34</v>
      </c>
      <c r="AJ91">
        <v>0</v>
      </c>
      <c r="AK91" s="270">
        <v>88</v>
      </c>
      <c r="AL91" s="135" t="s">
        <v>226</v>
      </c>
      <c r="AM91">
        <v>0</v>
      </c>
      <c r="AN91" s="270">
        <v>88</v>
      </c>
      <c r="AO91" s="135" t="s">
        <v>234</v>
      </c>
      <c r="AP91">
        <v>0</v>
      </c>
      <c r="AQ91" s="270">
        <v>88</v>
      </c>
      <c r="AR91" s="135" t="s">
        <v>490</v>
      </c>
      <c r="AS91">
        <v>2</v>
      </c>
    </row>
    <row r="92" spans="1:45" ht="12" customHeight="1">
      <c r="A92" s="107">
        <v>89</v>
      </c>
      <c r="B92" s="120" t="s">
        <v>82</v>
      </c>
      <c r="C92">
        <v>0</v>
      </c>
      <c r="D92" s="107">
        <v>89</v>
      </c>
      <c r="E92" s="103" t="s">
        <v>159</v>
      </c>
      <c r="F92" s="140">
        <v>0</v>
      </c>
      <c r="G92" s="107">
        <v>89</v>
      </c>
      <c r="H92" s="120" t="s">
        <v>45</v>
      </c>
      <c r="I92">
        <v>0</v>
      </c>
      <c r="J92" s="107">
        <v>89</v>
      </c>
      <c r="K92" s="120" t="s">
        <v>44</v>
      </c>
      <c r="L92" s="119">
        <v>0</v>
      </c>
      <c r="M92" s="107">
        <v>89</v>
      </c>
      <c r="N92" s="135" t="s">
        <v>164</v>
      </c>
      <c r="O92">
        <v>0</v>
      </c>
      <c r="P92" s="107">
        <v>89</v>
      </c>
      <c r="Q92" s="135" t="s">
        <v>80</v>
      </c>
      <c r="R92">
        <v>0</v>
      </c>
      <c r="S92" s="107">
        <v>89</v>
      </c>
      <c r="T92" s="275" t="s">
        <v>165</v>
      </c>
      <c r="U92">
        <v>0</v>
      </c>
      <c r="V92" s="263">
        <v>89</v>
      </c>
      <c r="W92" s="135" t="s">
        <v>158</v>
      </c>
      <c r="X92">
        <v>0</v>
      </c>
      <c r="Y92" s="263">
        <v>89</v>
      </c>
      <c r="Z92" s="135" t="s">
        <v>15</v>
      </c>
      <c r="AA92">
        <v>0</v>
      </c>
      <c r="AB92" s="263">
        <v>89</v>
      </c>
      <c r="AC92" s="135" t="s">
        <v>163</v>
      </c>
      <c r="AD92">
        <v>0</v>
      </c>
      <c r="AE92" s="263">
        <v>89</v>
      </c>
      <c r="AF92" s="135" t="s">
        <v>79</v>
      </c>
      <c r="AG92">
        <v>0</v>
      </c>
      <c r="AH92" s="263">
        <v>89</v>
      </c>
      <c r="AI92" s="135" t="s">
        <v>133</v>
      </c>
      <c r="AJ92">
        <v>0</v>
      </c>
      <c r="AK92" s="263">
        <v>89</v>
      </c>
      <c r="AL92" s="135" t="s">
        <v>227</v>
      </c>
      <c r="AM92">
        <v>0</v>
      </c>
      <c r="AN92" s="263">
        <v>89</v>
      </c>
      <c r="AO92" s="135" t="s">
        <v>235</v>
      </c>
      <c r="AP92">
        <v>0</v>
      </c>
      <c r="AQ92" s="263">
        <v>89</v>
      </c>
      <c r="AR92" s="135" t="s">
        <v>277</v>
      </c>
      <c r="AS92">
        <v>1</v>
      </c>
    </row>
    <row r="93" spans="1:45" ht="12" customHeight="1" thickBot="1">
      <c r="A93" s="107">
        <v>90</v>
      </c>
      <c r="B93" s="120" t="s">
        <v>45</v>
      </c>
      <c r="C93">
        <v>0</v>
      </c>
      <c r="D93" s="107">
        <v>90</v>
      </c>
      <c r="E93" s="103" t="s">
        <v>155</v>
      </c>
      <c r="F93" s="140">
        <v>0</v>
      </c>
      <c r="G93" s="107">
        <v>90</v>
      </c>
      <c r="H93" s="120" t="s">
        <v>83</v>
      </c>
      <c r="I93">
        <v>0</v>
      </c>
      <c r="J93" s="107">
        <v>90</v>
      </c>
      <c r="K93" s="120" t="s">
        <v>164</v>
      </c>
      <c r="L93" s="119">
        <v>0</v>
      </c>
      <c r="M93" s="107">
        <v>90</v>
      </c>
      <c r="N93" s="135" t="s">
        <v>108</v>
      </c>
      <c r="O93">
        <v>0</v>
      </c>
      <c r="P93" s="107">
        <v>90</v>
      </c>
      <c r="Q93" s="135" t="s">
        <v>165</v>
      </c>
      <c r="R93">
        <v>0</v>
      </c>
      <c r="S93" s="107">
        <v>90</v>
      </c>
      <c r="T93" s="275" t="s">
        <v>134</v>
      </c>
      <c r="U93">
        <v>0</v>
      </c>
      <c r="V93" s="270">
        <v>90</v>
      </c>
      <c r="W93" s="135" t="s">
        <v>18</v>
      </c>
      <c r="X93">
        <v>0</v>
      </c>
      <c r="Y93" s="270">
        <v>90</v>
      </c>
      <c r="Z93" s="135" t="s">
        <v>127</v>
      </c>
      <c r="AA93">
        <v>0</v>
      </c>
      <c r="AB93" s="270">
        <v>90</v>
      </c>
      <c r="AC93" s="135" t="s">
        <v>150</v>
      </c>
      <c r="AD93">
        <v>0</v>
      </c>
      <c r="AE93" s="270">
        <v>90</v>
      </c>
      <c r="AF93" s="135" t="s">
        <v>150</v>
      </c>
      <c r="AG93">
        <v>0</v>
      </c>
      <c r="AH93" s="270">
        <v>90</v>
      </c>
      <c r="AI93" s="135" t="s">
        <v>80</v>
      </c>
      <c r="AJ93">
        <v>0</v>
      </c>
      <c r="AK93" s="270">
        <v>90</v>
      </c>
      <c r="AL93" s="135" t="s">
        <v>228</v>
      </c>
      <c r="AM93">
        <v>0</v>
      </c>
      <c r="AN93" s="270">
        <v>90</v>
      </c>
      <c r="AO93" s="135" t="s">
        <v>239</v>
      </c>
      <c r="AP93">
        <v>0</v>
      </c>
      <c r="AQ93" s="270">
        <v>90</v>
      </c>
      <c r="AR93" s="135" t="s">
        <v>346</v>
      </c>
      <c r="AS93">
        <v>1</v>
      </c>
    </row>
    <row r="94" spans="1:45" ht="12" customHeight="1">
      <c r="A94" s="107">
        <v>91</v>
      </c>
      <c r="B94" s="120" t="s">
        <v>83</v>
      </c>
      <c r="C94">
        <v>0</v>
      </c>
      <c r="D94" s="107">
        <v>91</v>
      </c>
      <c r="E94" s="103" t="s">
        <v>135</v>
      </c>
      <c r="F94" s="140">
        <v>0</v>
      </c>
      <c r="G94" s="107">
        <v>91</v>
      </c>
      <c r="H94" s="120" t="s">
        <v>44</v>
      </c>
      <c r="I94">
        <v>0</v>
      </c>
      <c r="J94" s="107">
        <v>91</v>
      </c>
      <c r="K94" s="120" t="s">
        <v>108</v>
      </c>
      <c r="L94" s="119">
        <v>0</v>
      </c>
      <c r="M94" s="107">
        <v>91</v>
      </c>
      <c r="N94" s="135" t="s">
        <v>160</v>
      </c>
      <c r="O94">
        <v>0</v>
      </c>
      <c r="P94" s="107">
        <v>91</v>
      </c>
      <c r="Q94" s="135" t="s">
        <v>134</v>
      </c>
      <c r="R94">
        <v>0</v>
      </c>
      <c r="S94" s="107">
        <v>91</v>
      </c>
      <c r="T94" s="275" t="s">
        <v>43</v>
      </c>
      <c r="U94">
        <v>0</v>
      </c>
      <c r="V94" s="263">
        <v>91</v>
      </c>
      <c r="W94" s="135" t="s">
        <v>130</v>
      </c>
      <c r="X94">
        <v>0</v>
      </c>
      <c r="Y94" s="263">
        <v>91</v>
      </c>
      <c r="Z94" s="135" t="s">
        <v>158</v>
      </c>
      <c r="AA94">
        <v>0</v>
      </c>
      <c r="AB94" s="263">
        <v>91</v>
      </c>
      <c r="AC94" s="135" t="s">
        <v>81</v>
      </c>
      <c r="AD94">
        <v>0</v>
      </c>
      <c r="AE94" s="263">
        <v>91</v>
      </c>
      <c r="AF94" s="135" t="s">
        <v>21</v>
      </c>
      <c r="AG94">
        <v>0</v>
      </c>
      <c r="AH94" s="263">
        <v>91</v>
      </c>
      <c r="AI94" s="135" t="s">
        <v>81</v>
      </c>
      <c r="AJ94">
        <v>0</v>
      </c>
      <c r="AK94" s="263">
        <v>91</v>
      </c>
      <c r="AL94" s="135" t="s">
        <v>229</v>
      </c>
      <c r="AM94">
        <v>0</v>
      </c>
      <c r="AN94" s="263">
        <v>91</v>
      </c>
      <c r="AO94" s="135" t="s">
        <v>241</v>
      </c>
      <c r="AP94">
        <v>0</v>
      </c>
      <c r="AQ94" s="263">
        <v>91</v>
      </c>
      <c r="AR94" s="135" t="s">
        <v>353</v>
      </c>
      <c r="AS94">
        <v>1</v>
      </c>
    </row>
    <row r="95" spans="1:45" ht="12" customHeight="1" thickBot="1">
      <c r="A95" s="107">
        <v>92</v>
      </c>
      <c r="B95" s="120" t="s">
        <v>164</v>
      </c>
      <c r="C95">
        <v>0</v>
      </c>
      <c r="D95" s="107">
        <v>92</v>
      </c>
      <c r="E95" s="103" t="s">
        <v>168</v>
      </c>
      <c r="F95" s="140">
        <v>0</v>
      </c>
      <c r="G95" s="107">
        <v>92</v>
      </c>
      <c r="H95" s="120" t="s">
        <v>164</v>
      </c>
      <c r="I95">
        <v>0</v>
      </c>
      <c r="J95" s="107">
        <v>92</v>
      </c>
      <c r="K95" s="120" t="s">
        <v>160</v>
      </c>
      <c r="L95" s="119">
        <v>0</v>
      </c>
      <c r="M95" s="107">
        <v>92</v>
      </c>
      <c r="N95" s="135" t="s">
        <v>46</v>
      </c>
      <c r="O95">
        <v>0</v>
      </c>
      <c r="P95" s="107">
        <v>92</v>
      </c>
      <c r="Q95" s="135" t="s">
        <v>41</v>
      </c>
      <c r="R95">
        <v>0</v>
      </c>
      <c r="S95" s="107">
        <v>92</v>
      </c>
      <c r="T95" s="275" t="s">
        <v>82</v>
      </c>
      <c r="U95">
        <v>0</v>
      </c>
      <c r="V95" s="270">
        <v>92</v>
      </c>
      <c r="W95" s="135" t="s">
        <v>163</v>
      </c>
      <c r="X95">
        <v>0</v>
      </c>
      <c r="Y95" s="270">
        <v>92</v>
      </c>
      <c r="Z95" s="135" t="s">
        <v>17</v>
      </c>
      <c r="AA95">
        <v>0</v>
      </c>
      <c r="AB95" s="270">
        <v>92</v>
      </c>
      <c r="AC95" s="135" t="s">
        <v>165</v>
      </c>
      <c r="AD95">
        <v>0</v>
      </c>
      <c r="AE95" s="270">
        <v>92</v>
      </c>
      <c r="AF95" s="135" t="s">
        <v>22</v>
      </c>
      <c r="AG95">
        <v>0</v>
      </c>
      <c r="AH95" s="270">
        <v>92</v>
      </c>
      <c r="AI95" s="135" t="s">
        <v>165</v>
      </c>
      <c r="AJ95">
        <v>0</v>
      </c>
      <c r="AK95" s="270">
        <v>92</v>
      </c>
      <c r="AL95" s="135" t="s">
        <v>230</v>
      </c>
      <c r="AM95">
        <v>0</v>
      </c>
      <c r="AN95" s="270">
        <v>92</v>
      </c>
      <c r="AO95" s="135" t="s">
        <v>242</v>
      </c>
      <c r="AP95">
        <v>0</v>
      </c>
      <c r="AQ95" s="270">
        <v>92</v>
      </c>
      <c r="AR95" s="135" t="s">
        <v>377</v>
      </c>
      <c r="AS95">
        <v>1</v>
      </c>
    </row>
    <row r="96" spans="1:45" ht="12" customHeight="1">
      <c r="A96" s="107">
        <v>93</v>
      </c>
      <c r="B96" s="120" t="s">
        <v>108</v>
      </c>
      <c r="C96">
        <v>0</v>
      </c>
      <c r="D96" s="107">
        <v>93</v>
      </c>
      <c r="E96" s="103" t="s">
        <v>136</v>
      </c>
      <c r="F96" s="140">
        <v>0</v>
      </c>
      <c r="G96" s="107">
        <v>93</v>
      </c>
      <c r="H96" s="120" t="s">
        <v>108</v>
      </c>
      <c r="I96">
        <v>0</v>
      </c>
      <c r="J96" s="107">
        <v>93</v>
      </c>
      <c r="K96" s="120" t="s">
        <v>159</v>
      </c>
      <c r="L96" s="119">
        <v>0</v>
      </c>
      <c r="M96" s="107">
        <v>93</v>
      </c>
      <c r="N96" s="135" t="s">
        <v>47</v>
      </c>
      <c r="O96">
        <v>0</v>
      </c>
      <c r="P96" s="107">
        <v>93</v>
      </c>
      <c r="Q96" s="135" t="s">
        <v>43</v>
      </c>
      <c r="R96">
        <v>0</v>
      </c>
      <c r="S96" s="107">
        <v>93</v>
      </c>
      <c r="T96" s="275" t="s">
        <v>83</v>
      </c>
      <c r="U96">
        <v>0</v>
      </c>
      <c r="V96" s="263">
        <v>93</v>
      </c>
      <c r="W96" s="135" t="s">
        <v>150</v>
      </c>
      <c r="X96">
        <v>0</v>
      </c>
      <c r="Y96" s="263">
        <v>93</v>
      </c>
      <c r="Z96" s="135" t="s">
        <v>128</v>
      </c>
      <c r="AA96">
        <v>0</v>
      </c>
      <c r="AB96" s="263">
        <v>93</v>
      </c>
      <c r="AC96" s="135" t="s">
        <v>82</v>
      </c>
      <c r="AD96">
        <v>0</v>
      </c>
      <c r="AE96" s="263">
        <v>93</v>
      </c>
      <c r="AF96" s="135" t="s">
        <v>166</v>
      </c>
      <c r="AG96">
        <v>0</v>
      </c>
      <c r="AH96" s="263">
        <v>93</v>
      </c>
      <c r="AI96" s="135" t="s">
        <v>134</v>
      </c>
      <c r="AJ96">
        <v>0</v>
      </c>
      <c r="AK96" s="263">
        <v>93</v>
      </c>
      <c r="AL96" s="135" t="s">
        <v>234</v>
      </c>
      <c r="AM96">
        <v>0</v>
      </c>
      <c r="AN96" s="263">
        <v>93</v>
      </c>
      <c r="AO96" s="135" t="s">
        <v>243</v>
      </c>
      <c r="AP96">
        <v>0</v>
      </c>
      <c r="AQ96" s="263">
        <v>93</v>
      </c>
      <c r="AR96" s="135" t="s">
        <v>411</v>
      </c>
      <c r="AS96">
        <v>1</v>
      </c>
    </row>
    <row r="97" spans="1:45" ht="12" customHeight="1" thickBot="1">
      <c r="A97" s="107">
        <v>94</v>
      </c>
      <c r="B97" s="120" t="s">
        <v>160</v>
      </c>
      <c r="C97">
        <v>0</v>
      </c>
      <c r="D97" s="107">
        <v>94</v>
      </c>
      <c r="E97" s="103" t="s">
        <v>167</v>
      </c>
      <c r="F97" s="140">
        <v>0</v>
      </c>
      <c r="G97" s="107">
        <v>94</v>
      </c>
      <c r="H97" s="120" t="s">
        <v>160</v>
      </c>
      <c r="I97">
        <v>0</v>
      </c>
      <c r="J97" s="107">
        <v>94</v>
      </c>
      <c r="K97" s="120" t="s">
        <v>155</v>
      </c>
      <c r="L97" s="119">
        <v>0</v>
      </c>
      <c r="M97" s="107">
        <v>94</v>
      </c>
      <c r="N97" s="135" t="s">
        <v>159</v>
      </c>
      <c r="O97">
        <v>0</v>
      </c>
      <c r="P97" s="107">
        <v>94</v>
      </c>
      <c r="Q97" s="135" t="s">
        <v>82</v>
      </c>
      <c r="R97">
        <v>0</v>
      </c>
      <c r="S97" s="107">
        <v>94</v>
      </c>
      <c r="T97" s="275" t="s">
        <v>164</v>
      </c>
      <c r="U97">
        <v>0</v>
      </c>
      <c r="V97" s="270">
        <v>94</v>
      </c>
      <c r="W97" s="135" t="s">
        <v>22</v>
      </c>
      <c r="X97">
        <v>0</v>
      </c>
      <c r="Y97" s="270">
        <v>94</v>
      </c>
      <c r="Z97" s="135" t="s">
        <v>79</v>
      </c>
      <c r="AA97">
        <v>0</v>
      </c>
      <c r="AB97" s="270">
        <v>94</v>
      </c>
      <c r="AC97" s="135" t="s">
        <v>83</v>
      </c>
      <c r="AD97">
        <v>0</v>
      </c>
      <c r="AE97" s="270">
        <v>94</v>
      </c>
      <c r="AF97" s="135" t="s">
        <v>34</v>
      </c>
      <c r="AG97">
        <v>0</v>
      </c>
      <c r="AH97" s="270">
        <v>94</v>
      </c>
      <c r="AI97" s="135" t="s">
        <v>41</v>
      </c>
      <c r="AJ97">
        <v>0</v>
      </c>
      <c r="AK97" s="270">
        <v>94</v>
      </c>
      <c r="AL97" s="135" t="s">
        <v>235</v>
      </c>
      <c r="AM97">
        <v>0</v>
      </c>
      <c r="AN97" s="270">
        <v>94</v>
      </c>
      <c r="AO97" s="135" t="s">
        <v>244</v>
      </c>
      <c r="AP97">
        <v>0</v>
      </c>
      <c r="AQ97" s="270">
        <v>94</v>
      </c>
      <c r="AR97" s="135" t="s">
        <v>464</v>
      </c>
      <c r="AS97">
        <v>1</v>
      </c>
    </row>
    <row r="98" spans="1:45" ht="12" customHeight="1">
      <c r="A98" s="107">
        <v>95</v>
      </c>
      <c r="B98" s="120" t="s">
        <v>159</v>
      </c>
      <c r="C98">
        <v>0</v>
      </c>
      <c r="D98" s="107">
        <v>95</v>
      </c>
      <c r="E98" s="103" t="s">
        <v>84</v>
      </c>
      <c r="F98" s="140">
        <v>0</v>
      </c>
      <c r="G98" s="107">
        <v>95</v>
      </c>
      <c r="H98" s="120" t="s">
        <v>46</v>
      </c>
      <c r="I98">
        <v>0</v>
      </c>
      <c r="J98" s="107">
        <v>95</v>
      </c>
      <c r="K98" s="120" t="s">
        <v>135</v>
      </c>
      <c r="L98" s="119">
        <v>0</v>
      </c>
      <c r="M98" s="107">
        <v>95</v>
      </c>
      <c r="N98" s="135" t="s">
        <v>155</v>
      </c>
      <c r="O98">
        <v>0</v>
      </c>
      <c r="P98" s="107">
        <v>95</v>
      </c>
      <c r="Q98" s="135" t="s">
        <v>45</v>
      </c>
      <c r="R98">
        <v>0</v>
      </c>
      <c r="S98" s="107">
        <v>95</v>
      </c>
      <c r="T98" s="275" t="s">
        <v>108</v>
      </c>
      <c r="U98">
        <v>0</v>
      </c>
      <c r="V98" s="263">
        <v>95</v>
      </c>
      <c r="W98" s="135" t="s">
        <v>166</v>
      </c>
      <c r="X98">
        <v>0</v>
      </c>
      <c r="Y98" s="263">
        <v>95</v>
      </c>
      <c r="Z98" s="135" t="s">
        <v>130</v>
      </c>
      <c r="AA98">
        <v>0</v>
      </c>
      <c r="AB98" s="263">
        <v>95</v>
      </c>
      <c r="AC98" s="135" t="s">
        <v>44</v>
      </c>
      <c r="AD98">
        <v>0</v>
      </c>
      <c r="AE98" s="263">
        <v>95</v>
      </c>
      <c r="AF98" s="135" t="s">
        <v>80</v>
      </c>
      <c r="AG98">
        <v>0</v>
      </c>
      <c r="AH98" s="263">
        <v>95</v>
      </c>
      <c r="AI98" s="135" t="s">
        <v>82</v>
      </c>
      <c r="AJ98">
        <v>0</v>
      </c>
      <c r="AK98" s="263">
        <v>95</v>
      </c>
      <c r="AL98" s="135" t="s">
        <v>239</v>
      </c>
      <c r="AM98">
        <v>0</v>
      </c>
      <c r="AN98" s="263">
        <v>95</v>
      </c>
      <c r="AO98" s="135" t="s">
        <v>245</v>
      </c>
      <c r="AP98">
        <v>0</v>
      </c>
      <c r="AQ98" s="263">
        <v>95</v>
      </c>
      <c r="AR98" s="135" t="s">
        <v>472</v>
      </c>
      <c r="AS98">
        <v>1</v>
      </c>
    </row>
    <row r="99" spans="1:45" ht="12" customHeight="1" thickBot="1">
      <c r="A99" s="107">
        <v>96</v>
      </c>
      <c r="B99" s="120" t="s">
        <v>155</v>
      </c>
      <c r="C99">
        <v>0</v>
      </c>
      <c r="D99" s="107">
        <v>96</v>
      </c>
      <c r="E99" s="103" t="s">
        <v>161</v>
      </c>
      <c r="F99" s="140">
        <v>0</v>
      </c>
      <c r="G99" s="107">
        <v>96</v>
      </c>
      <c r="H99" s="120" t="s">
        <v>159</v>
      </c>
      <c r="I99">
        <v>0</v>
      </c>
      <c r="J99" s="107">
        <v>96</v>
      </c>
      <c r="K99" s="120" t="s">
        <v>168</v>
      </c>
      <c r="L99" s="119">
        <v>0</v>
      </c>
      <c r="M99" s="107">
        <v>96</v>
      </c>
      <c r="N99" s="135" t="s">
        <v>135</v>
      </c>
      <c r="O99">
        <v>0</v>
      </c>
      <c r="P99" s="107">
        <v>96</v>
      </c>
      <c r="Q99" s="135" t="s">
        <v>44</v>
      </c>
      <c r="R99">
        <v>0</v>
      </c>
      <c r="S99" s="107">
        <v>96</v>
      </c>
      <c r="T99" s="275" t="s">
        <v>160</v>
      </c>
      <c r="U99">
        <v>0</v>
      </c>
      <c r="V99" s="270">
        <v>96</v>
      </c>
      <c r="W99" s="135" t="s">
        <v>80</v>
      </c>
      <c r="X99">
        <v>0</v>
      </c>
      <c r="Y99" s="270">
        <v>96</v>
      </c>
      <c r="Z99" s="135" t="s">
        <v>163</v>
      </c>
      <c r="AA99">
        <v>0</v>
      </c>
      <c r="AB99" s="270">
        <v>96</v>
      </c>
      <c r="AC99" s="135" t="s">
        <v>164</v>
      </c>
      <c r="AD99">
        <v>0</v>
      </c>
      <c r="AE99" s="270">
        <v>96</v>
      </c>
      <c r="AF99" s="135" t="s">
        <v>165</v>
      </c>
      <c r="AG99">
        <v>0</v>
      </c>
      <c r="AH99" s="270">
        <v>96</v>
      </c>
      <c r="AI99" s="135" t="s">
        <v>45</v>
      </c>
      <c r="AJ99">
        <v>0</v>
      </c>
      <c r="AK99" s="270">
        <v>96</v>
      </c>
      <c r="AL99" s="135" t="s">
        <v>241</v>
      </c>
      <c r="AM99">
        <v>0</v>
      </c>
      <c r="AN99" s="270">
        <v>96</v>
      </c>
      <c r="AO99" s="135" t="s">
        <v>246</v>
      </c>
      <c r="AP99">
        <v>0</v>
      </c>
      <c r="AQ99" s="270">
        <v>96</v>
      </c>
      <c r="AR99" s="135" t="s">
        <v>479</v>
      </c>
      <c r="AS99">
        <v>1</v>
      </c>
    </row>
    <row r="100" spans="1:45" ht="12" customHeight="1">
      <c r="A100" s="107">
        <v>97</v>
      </c>
      <c r="B100" s="120" t="s">
        <v>135</v>
      </c>
      <c r="C100">
        <v>0</v>
      </c>
      <c r="D100" s="107">
        <v>97</v>
      </c>
      <c r="E100" s="103" t="s">
        <v>50</v>
      </c>
      <c r="F100" s="140">
        <v>0</v>
      </c>
      <c r="G100" s="107">
        <v>97</v>
      </c>
      <c r="H100" s="120" t="s">
        <v>135</v>
      </c>
      <c r="I100">
        <v>0</v>
      </c>
      <c r="J100" s="107">
        <v>97</v>
      </c>
      <c r="K100" s="120" t="s">
        <v>136</v>
      </c>
      <c r="L100" s="119">
        <v>0</v>
      </c>
      <c r="M100" s="107">
        <v>97</v>
      </c>
      <c r="N100" s="135" t="s">
        <v>168</v>
      </c>
      <c r="O100">
        <v>0</v>
      </c>
      <c r="P100" s="107">
        <v>97</v>
      </c>
      <c r="Q100" s="135" t="s">
        <v>164</v>
      </c>
      <c r="R100">
        <v>0</v>
      </c>
      <c r="S100" s="107">
        <v>97</v>
      </c>
      <c r="T100" s="275" t="s">
        <v>159</v>
      </c>
      <c r="U100">
        <v>0</v>
      </c>
      <c r="V100" s="263">
        <v>97</v>
      </c>
      <c r="W100" s="135" t="s">
        <v>81</v>
      </c>
      <c r="X100">
        <v>0</v>
      </c>
      <c r="Y100" s="263">
        <v>97</v>
      </c>
      <c r="Z100" s="135" t="s">
        <v>150</v>
      </c>
      <c r="AA100">
        <v>0</v>
      </c>
      <c r="AB100" s="263">
        <v>97</v>
      </c>
      <c r="AC100" s="135" t="s">
        <v>108</v>
      </c>
      <c r="AD100">
        <v>0</v>
      </c>
      <c r="AE100" s="263">
        <v>97</v>
      </c>
      <c r="AF100" s="135" t="s">
        <v>134</v>
      </c>
      <c r="AG100">
        <v>0</v>
      </c>
      <c r="AH100" s="263">
        <v>97</v>
      </c>
      <c r="AI100" s="135" t="s">
        <v>164</v>
      </c>
      <c r="AJ100">
        <v>0</v>
      </c>
      <c r="AK100" s="263">
        <v>97</v>
      </c>
      <c r="AL100" s="135" t="s">
        <v>243</v>
      </c>
      <c r="AM100">
        <v>0</v>
      </c>
      <c r="AN100" s="263">
        <v>97</v>
      </c>
      <c r="AO100" s="135" t="s">
        <v>247</v>
      </c>
      <c r="AP100">
        <v>0</v>
      </c>
      <c r="AQ100" s="263">
        <v>97</v>
      </c>
      <c r="AR100" s="135" t="s">
        <v>480</v>
      </c>
      <c r="AS100">
        <v>1</v>
      </c>
    </row>
    <row r="101" spans="1:45" ht="12" customHeight="1" thickBot="1">
      <c r="A101" s="107">
        <v>98</v>
      </c>
      <c r="B101" s="153" t="s">
        <v>168</v>
      </c>
      <c r="C101">
        <v>0</v>
      </c>
      <c r="D101" s="107">
        <v>98</v>
      </c>
      <c r="E101" s="103" t="s">
        <v>52</v>
      </c>
      <c r="F101" s="140">
        <v>0</v>
      </c>
      <c r="G101" s="107">
        <v>98</v>
      </c>
      <c r="H101" s="153" t="s">
        <v>168</v>
      </c>
      <c r="I101">
        <v>0</v>
      </c>
      <c r="J101" s="107">
        <v>98</v>
      </c>
      <c r="K101" s="153" t="s">
        <v>167</v>
      </c>
      <c r="L101" s="119">
        <v>0</v>
      </c>
      <c r="M101" s="107">
        <v>98</v>
      </c>
      <c r="N101" s="136" t="s">
        <v>136</v>
      </c>
      <c r="O101">
        <v>0</v>
      </c>
      <c r="P101" s="107">
        <v>98</v>
      </c>
      <c r="Q101" s="136" t="s">
        <v>160</v>
      </c>
      <c r="R101">
        <v>0</v>
      </c>
      <c r="S101" s="107">
        <v>98</v>
      </c>
      <c r="T101" s="277" t="s">
        <v>155</v>
      </c>
      <c r="U101">
        <v>0</v>
      </c>
      <c r="V101" s="270">
        <v>98</v>
      </c>
      <c r="W101" s="136" t="s">
        <v>134</v>
      </c>
      <c r="X101">
        <v>0</v>
      </c>
      <c r="Y101" s="270">
        <v>98</v>
      </c>
      <c r="Z101" s="136" t="s">
        <v>131</v>
      </c>
      <c r="AA101">
        <v>0</v>
      </c>
      <c r="AB101" s="270">
        <v>98</v>
      </c>
      <c r="AC101" s="136" t="s">
        <v>160</v>
      </c>
      <c r="AD101">
        <v>0</v>
      </c>
      <c r="AE101" s="270">
        <v>98</v>
      </c>
      <c r="AF101" s="136" t="s">
        <v>82</v>
      </c>
      <c r="AG101">
        <v>0</v>
      </c>
      <c r="AH101" s="270">
        <v>98</v>
      </c>
      <c r="AI101" s="136" t="s">
        <v>160</v>
      </c>
      <c r="AJ101">
        <v>0</v>
      </c>
      <c r="AK101" s="270">
        <v>98</v>
      </c>
      <c r="AL101" s="136" t="s">
        <v>244</v>
      </c>
      <c r="AM101">
        <v>0</v>
      </c>
      <c r="AN101" s="270">
        <v>98</v>
      </c>
      <c r="AO101" s="136" t="s">
        <v>248</v>
      </c>
      <c r="AP101">
        <v>0</v>
      </c>
      <c r="AQ101" s="270">
        <v>98</v>
      </c>
      <c r="AR101" s="136" t="s">
        <v>220</v>
      </c>
      <c r="AS101">
        <v>0</v>
      </c>
    </row>
    <row r="102" spans="1:45" ht="12" customHeight="1">
      <c r="A102" s="107">
        <v>99</v>
      </c>
      <c r="B102" s="120" t="s">
        <v>136</v>
      </c>
      <c r="C102">
        <v>0</v>
      </c>
      <c r="D102" s="107">
        <v>99</v>
      </c>
      <c r="E102" s="103" t="s">
        <v>151</v>
      </c>
      <c r="F102" s="140">
        <v>0</v>
      </c>
      <c r="G102" s="107">
        <v>99</v>
      </c>
      <c r="H102" s="120" t="s">
        <v>167</v>
      </c>
      <c r="I102">
        <v>0</v>
      </c>
      <c r="J102" s="107">
        <v>99</v>
      </c>
      <c r="K102" s="120" t="s">
        <v>161</v>
      </c>
      <c r="L102" s="119">
        <v>0</v>
      </c>
      <c r="M102" s="107">
        <v>99</v>
      </c>
      <c r="N102" s="135" t="s">
        <v>167</v>
      </c>
      <c r="O102">
        <v>0</v>
      </c>
      <c r="P102" s="107">
        <v>99</v>
      </c>
      <c r="Q102" s="135" t="s">
        <v>46</v>
      </c>
      <c r="R102">
        <v>0</v>
      </c>
      <c r="S102" s="107">
        <v>99</v>
      </c>
      <c r="T102" s="275" t="s">
        <v>135</v>
      </c>
      <c r="U102">
        <v>0</v>
      </c>
      <c r="V102" s="263">
        <v>99</v>
      </c>
      <c r="W102" s="135" t="s">
        <v>41</v>
      </c>
      <c r="X102">
        <v>0</v>
      </c>
      <c r="Y102" s="263">
        <v>99</v>
      </c>
      <c r="Z102" s="135" t="s">
        <v>166</v>
      </c>
      <c r="AA102">
        <v>0</v>
      </c>
      <c r="AB102" s="263">
        <v>99</v>
      </c>
      <c r="AC102" s="135" t="s">
        <v>159</v>
      </c>
      <c r="AD102">
        <v>0</v>
      </c>
      <c r="AE102" s="263">
        <v>99</v>
      </c>
      <c r="AF102" s="135" t="s">
        <v>45</v>
      </c>
      <c r="AG102">
        <v>0</v>
      </c>
      <c r="AH102" s="263">
        <v>99</v>
      </c>
      <c r="AI102" s="135" t="s">
        <v>159</v>
      </c>
      <c r="AJ102">
        <v>0</v>
      </c>
      <c r="AK102" s="263">
        <v>99</v>
      </c>
      <c r="AL102" s="135" t="s">
        <v>245</v>
      </c>
      <c r="AM102">
        <v>0</v>
      </c>
      <c r="AN102" s="263">
        <v>99</v>
      </c>
      <c r="AO102" s="135" t="s">
        <v>249</v>
      </c>
      <c r="AP102">
        <v>0</v>
      </c>
      <c r="AQ102" s="263">
        <v>99</v>
      </c>
      <c r="AR102" s="135" t="s">
        <v>224</v>
      </c>
      <c r="AS102">
        <v>0</v>
      </c>
    </row>
    <row r="103" spans="1:45" ht="12" customHeight="1" thickBot="1">
      <c r="A103" s="107">
        <v>100</v>
      </c>
      <c r="B103" s="120" t="s">
        <v>167</v>
      </c>
      <c r="C103">
        <v>0</v>
      </c>
      <c r="D103" s="107">
        <v>100</v>
      </c>
      <c r="E103" s="103" t="s">
        <v>149</v>
      </c>
      <c r="F103" s="140">
        <v>0</v>
      </c>
      <c r="G103" s="107">
        <v>100</v>
      </c>
      <c r="H103" s="120" t="s">
        <v>161</v>
      </c>
      <c r="I103">
        <v>0</v>
      </c>
      <c r="J103" s="107">
        <v>100</v>
      </c>
      <c r="K103" s="120" t="s">
        <v>52</v>
      </c>
      <c r="L103" s="119">
        <v>0</v>
      </c>
      <c r="M103" s="107">
        <v>100</v>
      </c>
      <c r="N103" s="135" t="s">
        <v>48</v>
      </c>
      <c r="O103">
        <v>0</v>
      </c>
      <c r="P103" s="107">
        <v>100</v>
      </c>
      <c r="Q103" s="135" t="s">
        <v>159</v>
      </c>
      <c r="R103">
        <v>0</v>
      </c>
      <c r="S103" s="107">
        <v>100</v>
      </c>
      <c r="T103" s="275" t="s">
        <v>168</v>
      </c>
      <c r="U103">
        <v>0</v>
      </c>
      <c r="V103" s="270">
        <v>100</v>
      </c>
      <c r="W103" s="135" t="s">
        <v>82</v>
      </c>
      <c r="X103">
        <v>0</v>
      </c>
      <c r="Y103" s="270">
        <v>100</v>
      </c>
      <c r="Z103" s="135" t="s">
        <v>134</v>
      </c>
      <c r="AA103">
        <v>0</v>
      </c>
      <c r="AB103" s="270">
        <v>100</v>
      </c>
      <c r="AC103" s="135" t="s">
        <v>155</v>
      </c>
      <c r="AD103">
        <v>0</v>
      </c>
      <c r="AE103" s="270">
        <v>100</v>
      </c>
      <c r="AF103" s="135" t="s">
        <v>164</v>
      </c>
      <c r="AG103">
        <v>0</v>
      </c>
      <c r="AH103" s="270">
        <v>100</v>
      </c>
      <c r="AI103" s="135" t="s">
        <v>155</v>
      </c>
      <c r="AJ103">
        <v>0</v>
      </c>
      <c r="AK103" s="270">
        <v>100</v>
      </c>
      <c r="AL103" s="135" t="s">
        <v>246</v>
      </c>
      <c r="AM103">
        <v>0</v>
      </c>
      <c r="AN103" s="270">
        <v>100</v>
      </c>
      <c r="AO103" s="135" t="s">
        <v>250</v>
      </c>
      <c r="AP103">
        <v>0</v>
      </c>
      <c r="AQ103" s="270">
        <v>100</v>
      </c>
      <c r="AR103" s="135" t="s">
        <v>226</v>
      </c>
      <c r="AS103">
        <v>0</v>
      </c>
    </row>
    <row r="104" spans="1:45" ht="12" customHeight="1">
      <c r="A104" s="107">
        <v>101</v>
      </c>
      <c r="B104" s="120" t="s">
        <v>161</v>
      </c>
      <c r="C104">
        <v>0</v>
      </c>
      <c r="D104" s="107">
        <v>101</v>
      </c>
      <c r="E104" s="103" t="s">
        <v>53</v>
      </c>
      <c r="F104" s="140">
        <v>0</v>
      </c>
      <c r="G104" s="107">
        <v>101</v>
      </c>
      <c r="H104" s="120" t="s">
        <v>52</v>
      </c>
      <c r="I104">
        <v>0</v>
      </c>
      <c r="J104" s="107">
        <v>101</v>
      </c>
      <c r="K104" s="120" t="s">
        <v>151</v>
      </c>
      <c r="L104" s="119">
        <v>0</v>
      </c>
      <c r="M104" s="107">
        <v>101</v>
      </c>
      <c r="N104" s="135" t="s">
        <v>49</v>
      </c>
      <c r="O104">
        <v>0</v>
      </c>
      <c r="P104" s="107">
        <v>101</v>
      </c>
      <c r="Q104" s="135" t="s">
        <v>135</v>
      </c>
      <c r="R104">
        <v>0</v>
      </c>
      <c r="S104" s="107">
        <v>101</v>
      </c>
      <c r="T104" s="275" t="s">
        <v>167</v>
      </c>
      <c r="U104">
        <v>0</v>
      </c>
      <c r="V104" s="263">
        <v>101</v>
      </c>
      <c r="W104" s="135" t="s">
        <v>164</v>
      </c>
      <c r="X104">
        <v>0</v>
      </c>
      <c r="Y104" s="263">
        <v>101</v>
      </c>
      <c r="Z104" s="135" t="s">
        <v>82</v>
      </c>
      <c r="AA104">
        <v>0</v>
      </c>
      <c r="AB104" s="263">
        <v>101</v>
      </c>
      <c r="AC104" s="135" t="s">
        <v>135</v>
      </c>
      <c r="AD104">
        <v>0</v>
      </c>
      <c r="AE104" s="263">
        <v>101</v>
      </c>
      <c r="AF104" s="135" t="s">
        <v>108</v>
      </c>
      <c r="AG104">
        <v>0</v>
      </c>
      <c r="AH104" s="263">
        <v>101</v>
      </c>
      <c r="AI104" s="135" t="s">
        <v>135</v>
      </c>
      <c r="AJ104">
        <v>0</v>
      </c>
      <c r="AK104" s="263">
        <v>101</v>
      </c>
      <c r="AL104" s="135" t="s">
        <v>248</v>
      </c>
      <c r="AM104">
        <v>0</v>
      </c>
      <c r="AN104" s="263">
        <v>101</v>
      </c>
      <c r="AO104" s="135" t="s">
        <v>251</v>
      </c>
      <c r="AP104">
        <v>0</v>
      </c>
      <c r="AQ104" s="263">
        <v>101</v>
      </c>
      <c r="AR104" s="135" t="s">
        <v>227</v>
      </c>
      <c r="AS104">
        <v>0</v>
      </c>
    </row>
    <row r="105" spans="1:45" ht="12" customHeight="1" thickBot="1">
      <c r="A105" s="107">
        <v>102</v>
      </c>
      <c r="B105" s="120" t="s">
        <v>51</v>
      </c>
      <c r="C105">
        <v>0</v>
      </c>
      <c r="D105" s="107">
        <v>102</v>
      </c>
      <c r="E105" s="103" t="s">
        <v>54</v>
      </c>
      <c r="F105" s="140">
        <v>0</v>
      </c>
      <c r="G105" s="107">
        <v>102</v>
      </c>
      <c r="H105" s="120" t="s">
        <v>151</v>
      </c>
      <c r="I105">
        <v>0</v>
      </c>
      <c r="J105" s="107">
        <v>102</v>
      </c>
      <c r="K105" s="120" t="s">
        <v>149</v>
      </c>
      <c r="L105" s="119">
        <v>0</v>
      </c>
      <c r="M105" s="107">
        <v>102</v>
      </c>
      <c r="N105" s="135" t="s">
        <v>52</v>
      </c>
      <c r="O105">
        <v>0</v>
      </c>
      <c r="P105" s="107">
        <v>102</v>
      </c>
      <c r="Q105" s="135" t="s">
        <v>168</v>
      </c>
      <c r="R105">
        <v>0</v>
      </c>
      <c r="S105" s="107">
        <v>102</v>
      </c>
      <c r="T105" s="275" t="s">
        <v>161</v>
      </c>
      <c r="U105">
        <v>0</v>
      </c>
      <c r="V105" s="270">
        <v>102</v>
      </c>
      <c r="W105" s="135" t="s">
        <v>108</v>
      </c>
      <c r="X105">
        <v>0</v>
      </c>
      <c r="Y105" s="270">
        <v>102</v>
      </c>
      <c r="Z105" s="135" t="s">
        <v>164</v>
      </c>
      <c r="AA105">
        <v>0</v>
      </c>
      <c r="AB105" s="270">
        <v>102</v>
      </c>
      <c r="AC105" s="135" t="s">
        <v>168</v>
      </c>
      <c r="AD105">
        <v>0</v>
      </c>
      <c r="AE105" s="270">
        <v>102</v>
      </c>
      <c r="AF105" s="135" t="s">
        <v>160</v>
      </c>
      <c r="AG105">
        <v>0</v>
      </c>
      <c r="AH105" s="270">
        <v>102</v>
      </c>
      <c r="AI105" s="135" t="s">
        <v>168</v>
      </c>
      <c r="AJ105">
        <v>0</v>
      </c>
      <c r="AK105" s="270">
        <v>102</v>
      </c>
      <c r="AL105" s="135" t="s">
        <v>249</v>
      </c>
      <c r="AM105">
        <v>0</v>
      </c>
      <c r="AN105" s="270">
        <v>102</v>
      </c>
      <c r="AO105" s="135" t="s">
        <v>252</v>
      </c>
      <c r="AP105">
        <v>0</v>
      </c>
      <c r="AQ105" s="270">
        <v>102</v>
      </c>
      <c r="AR105" s="135" t="s">
        <v>228</v>
      </c>
      <c r="AS105">
        <v>0</v>
      </c>
    </row>
    <row r="106" spans="1:45" ht="12" customHeight="1">
      <c r="A106" s="107">
        <v>103</v>
      </c>
      <c r="B106" s="120" t="s">
        <v>149</v>
      </c>
      <c r="C106">
        <v>0</v>
      </c>
      <c r="D106" s="107">
        <v>103</v>
      </c>
      <c r="E106" s="103" t="s">
        <v>55</v>
      </c>
      <c r="F106" s="140">
        <v>0</v>
      </c>
      <c r="G106" s="107">
        <v>103</v>
      </c>
      <c r="H106" s="120" t="s">
        <v>149</v>
      </c>
      <c r="I106">
        <v>0</v>
      </c>
      <c r="J106" s="107">
        <v>103</v>
      </c>
      <c r="K106" s="120" t="s">
        <v>87</v>
      </c>
      <c r="L106" s="119">
        <v>0</v>
      </c>
      <c r="M106" s="107">
        <v>103</v>
      </c>
      <c r="N106" s="135" t="s">
        <v>51</v>
      </c>
      <c r="O106">
        <v>0</v>
      </c>
      <c r="P106" s="107">
        <v>103</v>
      </c>
      <c r="Q106" s="135" t="s">
        <v>167</v>
      </c>
      <c r="R106">
        <v>0</v>
      </c>
      <c r="S106" s="107">
        <v>103</v>
      </c>
      <c r="T106" s="275" t="s">
        <v>151</v>
      </c>
      <c r="U106">
        <v>0</v>
      </c>
      <c r="V106" s="263">
        <v>103</v>
      </c>
      <c r="W106" s="135" t="s">
        <v>160</v>
      </c>
      <c r="X106">
        <v>0</v>
      </c>
      <c r="Y106" s="263">
        <v>103</v>
      </c>
      <c r="Z106" s="135" t="s">
        <v>160</v>
      </c>
      <c r="AA106">
        <v>0</v>
      </c>
      <c r="AB106" s="263">
        <v>103</v>
      </c>
      <c r="AC106" s="135" t="s">
        <v>136</v>
      </c>
      <c r="AD106">
        <v>0</v>
      </c>
      <c r="AE106" s="263">
        <v>103</v>
      </c>
      <c r="AF106" s="135" t="s">
        <v>159</v>
      </c>
      <c r="AG106">
        <v>0</v>
      </c>
      <c r="AH106" s="263">
        <v>103</v>
      </c>
      <c r="AI106" s="135" t="s">
        <v>167</v>
      </c>
      <c r="AJ106">
        <v>0</v>
      </c>
      <c r="AK106" s="263">
        <v>103</v>
      </c>
      <c r="AL106" s="135" t="s">
        <v>250</v>
      </c>
      <c r="AM106">
        <v>0</v>
      </c>
      <c r="AN106" s="263">
        <v>103</v>
      </c>
      <c r="AO106" s="135" t="s">
        <v>254</v>
      </c>
      <c r="AP106">
        <v>0</v>
      </c>
      <c r="AQ106" s="263">
        <v>103</v>
      </c>
      <c r="AR106" s="135" t="s">
        <v>229</v>
      </c>
      <c r="AS106">
        <v>0</v>
      </c>
    </row>
    <row r="107" spans="1:45" ht="12" customHeight="1" thickBot="1">
      <c r="A107" s="107">
        <v>104</v>
      </c>
      <c r="B107" s="120" t="s">
        <v>53</v>
      </c>
      <c r="C107">
        <v>0</v>
      </c>
      <c r="D107" s="107">
        <v>104</v>
      </c>
      <c r="E107" s="103" t="s">
        <v>157</v>
      </c>
      <c r="F107" s="140">
        <v>0</v>
      </c>
      <c r="G107" s="107">
        <v>104</v>
      </c>
      <c r="H107" s="120" t="s">
        <v>53</v>
      </c>
      <c r="I107">
        <v>0</v>
      </c>
      <c r="J107" s="107">
        <v>104</v>
      </c>
      <c r="K107" s="120" t="s">
        <v>53</v>
      </c>
      <c r="L107" s="119">
        <v>0</v>
      </c>
      <c r="M107" s="107">
        <v>104</v>
      </c>
      <c r="N107" s="135" t="s">
        <v>151</v>
      </c>
      <c r="O107">
        <v>0</v>
      </c>
      <c r="P107" s="107">
        <v>104</v>
      </c>
      <c r="Q107" s="135" t="s">
        <v>161</v>
      </c>
      <c r="R107">
        <v>0</v>
      </c>
      <c r="S107" s="107">
        <v>104</v>
      </c>
      <c r="T107" s="275" t="s">
        <v>149</v>
      </c>
      <c r="U107">
        <v>0</v>
      </c>
      <c r="V107" s="270">
        <v>104</v>
      </c>
      <c r="W107" s="135" t="s">
        <v>46</v>
      </c>
      <c r="X107">
        <v>0</v>
      </c>
      <c r="Y107" s="270">
        <v>104</v>
      </c>
      <c r="Z107" s="135" t="s">
        <v>135</v>
      </c>
      <c r="AA107">
        <v>0</v>
      </c>
      <c r="AB107" s="270">
        <v>104</v>
      </c>
      <c r="AC107" s="135" t="s">
        <v>167</v>
      </c>
      <c r="AD107">
        <v>0</v>
      </c>
      <c r="AE107" s="270">
        <v>104</v>
      </c>
      <c r="AF107" s="135" t="s">
        <v>155</v>
      </c>
      <c r="AG107">
        <v>0</v>
      </c>
      <c r="AH107" s="270">
        <v>104</v>
      </c>
      <c r="AI107" s="135" t="s">
        <v>151</v>
      </c>
      <c r="AJ107">
        <v>0</v>
      </c>
      <c r="AK107" s="270">
        <v>104</v>
      </c>
      <c r="AL107" s="135" t="s">
        <v>252</v>
      </c>
      <c r="AM107">
        <v>0</v>
      </c>
      <c r="AN107" s="270">
        <v>104</v>
      </c>
      <c r="AO107" s="135" t="s">
        <v>255</v>
      </c>
      <c r="AP107">
        <v>0</v>
      </c>
      <c r="AQ107" s="270">
        <v>104</v>
      </c>
      <c r="AR107" s="135" t="s">
        <v>230</v>
      </c>
      <c r="AS107">
        <v>0</v>
      </c>
    </row>
    <row r="108" spans="1:45" ht="12" customHeight="1">
      <c r="A108" s="107">
        <v>105</v>
      </c>
      <c r="B108" s="120" t="s">
        <v>54</v>
      </c>
      <c r="C108">
        <v>0</v>
      </c>
      <c r="D108" s="107">
        <v>105</v>
      </c>
      <c r="E108" s="103" t="s">
        <v>56</v>
      </c>
      <c r="F108" s="140">
        <v>0</v>
      </c>
      <c r="G108" s="107">
        <v>105</v>
      </c>
      <c r="H108" s="120" t="s">
        <v>54</v>
      </c>
      <c r="I108">
        <v>0</v>
      </c>
      <c r="J108" s="107">
        <v>105</v>
      </c>
      <c r="K108" s="120" t="s">
        <v>54</v>
      </c>
      <c r="L108" s="119">
        <v>0</v>
      </c>
      <c r="M108" s="107">
        <v>105</v>
      </c>
      <c r="N108" s="135" t="s">
        <v>149</v>
      </c>
      <c r="O108">
        <v>0</v>
      </c>
      <c r="P108" s="107">
        <v>105</v>
      </c>
      <c r="Q108" s="135" t="s">
        <v>52</v>
      </c>
      <c r="R108">
        <v>0</v>
      </c>
      <c r="S108" s="107">
        <v>105</v>
      </c>
      <c r="T108" s="275" t="s">
        <v>53</v>
      </c>
      <c r="U108">
        <v>0</v>
      </c>
      <c r="V108" s="263">
        <v>105</v>
      </c>
      <c r="W108" s="135" t="s">
        <v>159</v>
      </c>
      <c r="X108">
        <v>0</v>
      </c>
      <c r="Y108" s="263">
        <v>105</v>
      </c>
      <c r="Z108" s="135" t="s">
        <v>168</v>
      </c>
      <c r="AA108">
        <v>0</v>
      </c>
      <c r="AB108" s="263">
        <v>105</v>
      </c>
      <c r="AC108" s="135" t="s">
        <v>161</v>
      </c>
      <c r="AD108">
        <v>0</v>
      </c>
      <c r="AE108" s="263">
        <v>105</v>
      </c>
      <c r="AF108" s="135" t="s">
        <v>168</v>
      </c>
      <c r="AG108">
        <v>0</v>
      </c>
      <c r="AH108" s="263">
        <v>105</v>
      </c>
      <c r="AI108" s="135" t="s">
        <v>149</v>
      </c>
      <c r="AJ108">
        <v>0</v>
      </c>
      <c r="AK108" s="263">
        <v>105</v>
      </c>
      <c r="AL108" s="135" t="s">
        <v>253</v>
      </c>
      <c r="AM108">
        <v>0</v>
      </c>
      <c r="AN108" s="263">
        <v>105</v>
      </c>
      <c r="AO108" s="135" t="s">
        <v>256</v>
      </c>
      <c r="AP108">
        <v>0</v>
      </c>
      <c r="AQ108" s="263">
        <v>105</v>
      </c>
      <c r="AR108" s="135" t="s">
        <v>232</v>
      </c>
      <c r="AS108">
        <v>0</v>
      </c>
    </row>
    <row r="109" spans="1:45" ht="12" customHeight="1" thickBot="1">
      <c r="A109" s="107">
        <v>106</v>
      </c>
      <c r="B109" s="120" t="s">
        <v>55</v>
      </c>
      <c r="C109">
        <v>0</v>
      </c>
      <c r="D109" s="107">
        <v>106</v>
      </c>
      <c r="E109" s="103" t="s">
        <v>145</v>
      </c>
      <c r="F109" s="140">
        <v>0</v>
      </c>
      <c r="G109" s="107">
        <v>106</v>
      </c>
      <c r="H109" s="120" t="s">
        <v>55</v>
      </c>
      <c r="I109">
        <v>0</v>
      </c>
      <c r="J109" s="107">
        <v>106</v>
      </c>
      <c r="K109" s="120" t="s">
        <v>189</v>
      </c>
      <c r="L109" s="119">
        <v>0</v>
      </c>
      <c r="M109" s="107">
        <v>106</v>
      </c>
      <c r="N109" s="135" t="s">
        <v>53</v>
      </c>
      <c r="O109">
        <v>0</v>
      </c>
      <c r="P109" s="107">
        <v>106</v>
      </c>
      <c r="Q109" s="135" t="s">
        <v>151</v>
      </c>
      <c r="R109">
        <v>0</v>
      </c>
      <c r="S109" s="107">
        <v>106</v>
      </c>
      <c r="T109" s="275" t="s">
        <v>145</v>
      </c>
      <c r="U109">
        <v>0</v>
      </c>
      <c r="V109" s="270">
        <v>106</v>
      </c>
      <c r="W109" s="135" t="s">
        <v>155</v>
      </c>
      <c r="X109">
        <v>0</v>
      </c>
      <c r="Y109" s="270">
        <v>106</v>
      </c>
      <c r="Z109" s="135" t="s">
        <v>136</v>
      </c>
      <c r="AA109">
        <v>0</v>
      </c>
      <c r="AB109" s="270">
        <v>106</v>
      </c>
      <c r="AC109" s="135" t="s">
        <v>151</v>
      </c>
      <c r="AD109">
        <v>0</v>
      </c>
      <c r="AE109" s="270">
        <v>106</v>
      </c>
      <c r="AF109" s="135" t="s">
        <v>136</v>
      </c>
      <c r="AG109">
        <v>0</v>
      </c>
      <c r="AH109" s="270">
        <v>106</v>
      </c>
      <c r="AI109" s="135" t="s">
        <v>55</v>
      </c>
      <c r="AJ109">
        <v>0</v>
      </c>
      <c r="AK109" s="270">
        <v>106</v>
      </c>
      <c r="AL109" s="135" t="s">
        <v>254</v>
      </c>
      <c r="AM109">
        <v>0</v>
      </c>
      <c r="AN109" s="270">
        <v>106</v>
      </c>
      <c r="AO109" s="135" t="s">
        <v>257</v>
      </c>
      <c r="AP109">
        <v>0</v>
      </c>
      <c r="AQ109" s="270">
        <v>106</v>
      </c>
      <c r="AR109" s="135" t="s">
        <v>233</v>
      </c>
      <c r="AS109">
        <v>0</v>
      </c>
    </row>
    <row r="110" spans="1:45" ht="12" customHeight="1">
      <c r="A110" s="107">
        <v>107</v>
      </c>
      <c r="B110" s="120" t="s">
        <v>157</v>
      </c>
      <c r="C110">
        <v>0</v>
      </c>
      <c r="D110" s="107">
        <v>107</v>
      </c>
      <c r="E110" s="103" t="s">
        <v>146</v>
      </c>
      <c r="F110" s="140">
        <v>0</v>
      </c>
      <c r="G110" s="107">
        <v>107</v>
      </c>
      <c r="H110" s="120" t="s">
        <v>157</v>
      </c>
      <c r="I110">
        <v>0</v>
      </c>
      <c r="J110" s="107">
        <v>107</v>
      </c>
      <c r="K110" s="120" t="s">
        <v>56</v>
      </c>
      <c r="L110" s="119">
        <v>0</v>
      </c>
      <c r="M110" s="107">
        <v>107</v>
      </c>
      <c r="N110" s="135" t="s">
        <v>54</v>
      </c>
      <c r="O110">
        <v>0</v>
      </c>
      <c r="P110" s="107">
        <v>107</v>
      </c>
      <c r="Q110" s="135" t="s">
        <v>149</v>
      </c>
      <c r="R110">
        <v>0</v>
      </c>
      <c r="S110" s="107">
        <v>107</v>
      </c>
      <c r="T110" s="275" t="s">
        <v>146</v>
      </c>
      <c r="U110">
        <v>0</v>
      </c>
      <c r="V110" s="263">
        <v>107</v>
      </c>
      <c r="W110" s="135" t="s">
        <v>135</v>
      </c>
      <c r="X110">
        <v>0</v>
      </c>
      <c r="Y110" s="263">
        <v>107</v>
      </c>
      <c r="Z110" s="135" t="s">
        <v>167</v>
      </c>
      <c r="AA110">
        <v>0</v>
      </c>
      <c r="AB110" s="263">
        <v>107</v>
      </c>
      <c r="AC110" s="135" t="s">
        <v>149</v>
      </c>
      <c r="AD110">
        <v>0</v>
      </c>
      <c r="AE110" s="263">
        <v>107</v>
      </c>
      <c r="AF110" s="135" t="s">
        <v>167</v>
      </c>
      <c r="AG110">
        <v>0</v>
      </c>
      <c r="AH110" s="263">
        <v>107</v>
      </c>
      <c r="AI110" s="137" t="s">
        <v>157</v>
      </c>
      <c r="AJ110">
        <v>0</v>
      </c>
      <c r="AK110" s="263">
        <v>107</v>
      </c>
      <c r="AL110" s="137" t="s">
        <v>255</v>
      </c>
      <c r="AM110">
        <v>0</v>
      </c>
      <c r="AN110" s="263">
        <v>107</v>
      </c>
      <c r="AO110" s="137" t="s">
        <v>259</v>
      </c>
      <c r="AP110">
        <v>0</v>
      </c>
      <c r="AQ110" s="263">
        <v>107</v>
      </c>
      <c r="AR110" s="137" t="s">
        <v>234</v>
      </c>
      <c r="AS110">
        <v>0</v>
      </c>
    </row>
    <row r="111" spans="1:45" ht="12" customHeight="1" thickBot="1">
      <c r="A111" s="107">
        <v>108</v>
      </c>
      <c r="B111" s="120" t="s">
        <v>145</v>
      </c>
      <c r="C111">
        <v>0</v>
      </c>
      <c r="D111" s="107">
        <v>108</v>
      </c>
      <c r="E111" s="103" t="s">
        <v>147</v>
      </c>
      <c r="F111" s="140">
        <v>0</v>
      </c>
      <c r="G111" s="107">
        <v>108</v>
      </c>
      <c r="H111" s="120" t="s">
        <v>145</v>
      </c>
      <c r="I111">
        <v>0</v>
      </c>
      <c r="J111" s="107">
        <v>108</v>
      </c>
      <c r="K111" s="120" t="s">
        <v>145</v>
      </c>
      <c r="L111" s="119">
        <v>0</v>
      </c>
      <c r="M111" s="107">
        <v>108</v>
      </c>
      <c r="N111" s="135" t="s">
        <v>157</v>
      </c>
      <c r="O111">
        <v>0</v>
      </c>
      <c r="P111" s="107">
        <v>108</v>
      </c>
      <c r="Q111" s="135" t="s">
        <v>87</v>
      </c>
      <c r="R111">
        <v>0</v>
      </c>
      <c r="S111" s="107">
        <v>108</v>
      </c>
      <c r="T111" s="275" t="s">
        <v>58</v>
      </c>
      <c r="U111">
        <v>0</v>
      </c>
      <c r="V111" s="270">
        <v>108</v>
      </c>
      <c r="W111" s="135" t="s">
        <v>168</v>
      </c>
      <c r="X111">
        <v>0</v>
      </c>
      <c r="Y111" s="270">
        <v>108</v>
      </c>
      <c r="Z111" s="135" t="s">
        <v>161</v>
      </c>
      <c r="AA111">
        <v>0</v>
      </c>
      <c r="AB111" s="270">
        <v>108</v>
      </c>
      <c r="AC111" s="135" t="s">
        <v>54</v>
      </c>
      <c r="AD111">
        <v>0</v>
      </c>
      <c r="AE111" s="270">
        <v>108</v>
      </c>
      <c r="AF111" s="135" t="s">
        <v>151</v>
      </c>
      <c r="AG111">
        <v>0</v>
      </c>
      <c r="AH111" s="270">
        <v>108</v>
      </c>
      <c r="AI111" s="135" t="s">
        <v>56</v>
      </c>
      <c r="AJ111">
        <v>0</v>
      </c>
      <c r="AK111" s="270">
        <v>108</v>
      </c>
      <c r="AL111" s="135" t="s">
        <v>256</v>
      </c>
      <c r="AM111">
        <v>0</v>
      </c>
      <c r="AN111" s="270">
        <v>108</v>
      </c>
      <c r="AO111" s="135" t="s">
        <v>260</v>
      </c>
      <c r="AP111">
        <v>0</v>
      </c>
      <c r="AQ111" s="270">
        <v>108</v>
      </c>
      <c r="AR111" s="135" t="s">
        <v>235</v>
      </c>
      <c r="AS111">
        <v>0</v>
      </c>
    </row>
    <row r="112" spans="1:45" ht="12" customHeight="1">
      <c r="A112" s="107">
        <v>109</v>
      </c>
      <c r="B112" s="120" t="s">
        <v>146</v>
      </c>
      <c r="C112">
        <v>0</v>
      </c>
      <c r="D112" s="107">
        <v>109</v>
      </c>
      <c r="E112" s="103" t="s">
        <v>58</v>
      </c>
      <c r="F112" s="140">
        <v>0</v>
      </c>
      <c r="G112" s="107">
        <v>109</v>
      </c>
      <c r="H112" s="120" t="s">
        <v>146</v>
      </c>
      <c r="I112">
        <v>0</v>
      </c>
      <c r="J112" s="107">
        <v>109</v>
      </c>
      <c r="K112" s="120" t="s">
        <v>146</v>
      </c>
      <c r="L112" s="119">
        <v>0</v>
      </c>
      <c r="M112" s="107">
        <v>109</v>
      </c>
      <c r="N112" s="135" t="s">
        <v>145</v>
      </c>
      <c r="O112">
        <v>0</v>
      </c>
      <c r="P112" s="107">
        <v>109</v>
      </c>
      <c r="Q112" s="137" t="s">
        <v>53</v>
      </c>
      <c r="R112">
        <v>0</v>
      </c>
      <c r="S112" s="107">
        <v>109</v>
      </c>
      <c r="T112" s="275" t="s">
        <v>88</v>
      </c>
      <c r="U112">
        <v>0</v>
      </c>
      <c r="V112" s="263">
        <v>109</v>
      </c>
      <c r="W112" s="135" t="s">
        <v>167</v>
      </c>
      <c r="X112">
        <v>0</v>
      </c>
      <c r="Y112" s="263">
        <v>109</v>
      </c>
      <c r="Z112" s="135" t="s">
        <v>53</v>
      </c>
      <c r="AA112">
        <v>0</v>
      </c>
      <c r="AB112" s="263">
        <v>109</v>
      </c>
      <c r="AC112" s="135" t="s">
        <v>157</v>
      </c>
      <c r="AD112">
        <v>0</v>
      </c>
      <c r="AE112" s="263">
        <v>109</v>
      </c>
      <c r="AF112" s="135" t="s">
        <v>149</v>
      </c>
      <c r="AG112">
        <v>0</v>
      </c>
      <c r="AH112" s="263">
        <v>109</v>
      </c>
      <c r="AI112" s="135" t="s">
        <v>146</v>
      </c>
      <c r="AJ112">
        <v>0</v>
      </c>
      <c r="AK112" s="263">
        <v>109</v>
      </c>
      <c r="AL112" s="135" t="s">
        <v>257</v>
      </c>
      <c r="AM112">
        <v>0</v>
      </c>
      <c r="AN112" s="263">
        <v>109</v>
      </c>
      <c r="AO112" s="135" t="s">
        <v>261</v>
      </c>
      <c r="AP112">
        <v>0</v>
      </c>
      <c r="AQ112" s="263">
        <v>109</v>
      </c>
      <c r="AR112" s="135" t="s">
        <v>239</v>
      </c>
      <c r="AS112">
        <v>0</v>
      </c>
    </row>
    <row r="113" spans="1:45" ht="12" customHeight="1" thickBot="1">
      <c r="A113" s="107">
        <v>110</v>
      </c>
      <c r="B113" s="154" t="s">
        <v>147</v>
      </c>
      <c r="C113">
        <v>0</v>
      </c>
      <c r="D113" s="107">
        <v>110</v>
      </c>
      <c r="E113" s="103" t="s">
        <v>88</v>
      </c>
      <c r="F113" s="140">
        <v>0</v>
      </c>
      <c r="G113" s="107">
        <v>110</v>
      </c>
      <c r="H113" s="154" t="s">
        <v>147</v>
      </c>
      <c r="I113">
        <v>0</v>
      </c>
      <c r="J113" s="107">
        <v>110</v>
      </c>
      <c r="K113" s="154" t="s">
        <v>147</v>
      </c>
      <c r="L113" s="119">
        <v>0</v>
      </c>
      <c r="M113" s="107">
        <v>110</v>
      </c>
      <c r="N113" s="135" t="s">
        <v>146</v>
      </c>
      <c r="O113">
        <v>0</v>
      </c>
      <c r="P113" s="107">
        <v>110</v>
      </c>
      <c r="Q113" s="135" t="s">
        <v>54</v>
      </c>
      <c r="R113">
        <v>0</v>
      </c>
      <c r="S113" s="107">
        <v>110</v>
      </c>
      <c r="T113" s="275" t="s">
        <v>59</v>
      </c>
      <c r="U113">
        <v>0</v>
      </c>
      <c r="V113" s="270">
        <v>110</v>
      </c>
      <c r="W113" s="135" t="s">
        <v>161</v>
      </c>
      <c r="X113">
        <v>0</v>
      </c>
      <c r="Y113" s="270">
        <v>110</v>
      </c>
      <c r="Z113" s="135" t="s">
        <v>54</v>
      </c>
      <c r="AA113">
        <v>0</v>
      </c>
      <c r="AB113" s="270">
        <v>110</v>
      </c>
      <c r="AC113" s="135" t="s">
        <v>145</v>
      </c>
      <c r="AD113">
        <v>0</v>
      </c>
      <c r="AE113" s="270">
        <v>110</v>
      </c>
      <c r="AF113" s="135" t="s">
        <v>54</v>
      </c>
      <c r="AG113">
        <v>0</v>
      </c>
      <c r="AH113" s="270">
        <v>110</v>
      </c>
      <c r="AI113" s="135" t="s">
        <v>147</v>
      </c>
      <c r="AJ113">
        <v>0</v>
      </c>
      <c r="AK113" s="270">
        <v>110</v>
      </c>
      <c r="AL113" s="135" t="s">
        <v>258</v>
      </c>
      <c r="AM113">
        <v>0</v>
      </c>
      <c r="AN113" s="270">
        <v>110</v>
      </c>
      <c r="AO113" s="135" t="s">
        <v>262</v>
      </c>
      <c r="AP113">
        <v>0</v>
      </c>
      <c r="AQ113" s="270">
        <v>110</v>
      </c>
      <c r="AR113" s="135" t="s">
        <v>241</v>
      </c>
      <c r="AS113">
        <v>0</v>
      </c>
    </row>
    <row r="114" spans="1:45" ht="12" customHeight="1">
      <c r="A114" s="107">
        <v>111</v>
      </c>
      <c r="B114" s="120" t="s">
        <v>58</v>
      </c>
      <c r="C114">
        <v>0</v>
      </c>
      <c r="D114" s="107">
        <v>111</v>
      </c>
      <c r="E114" s="103" t="s">
        <v>59</v>
      </c>
      <c r="F114" s="140">
        <v>0</v>
      </c>
      <c r="G114" s="107">
        <v>111</v>
      </c>
      <c r="H114" s="120" t="s">
        <v>88</v>
      </c>
      <c r="I114">
        <v>0</v>
      </c>
      <c r="J114" s="107">
        <v>111</v>
      </c>
      <c r="K114" s="120" t="s">
        <v>58</v>
      </c>
      <c r="L114" s="119">
        <v>0</v>
      </c>
      <c r="M114" s="107">
        <v>111</v>
      </c>
      <c r="N114" s="137" t="s">
        <v>147</v>
      </c>
      <c r="O114">
        <v>0</v>
      </c>
      <c r="P114" s="107">
        <v>111</v>
      </c>
      <c r="Q114" s="135" t="s">
        <v>157</v>
      </c>
      <c r="R114">
        <v>0</v>
      </c>
      <c r="S114" s="107">
        <v>111</v>
      </c>
      <c r="T114" s="275" t="s">
        <v>60</v>
      </c>
      <c r="U114">
        <v>0</v>
      </c>
      <c r="V114" s="263">
        <v>111</v>
      </c>
      <c r="W114" s="135" t="s">
        <v>151</v>
      </c>
      <c r="X114">
        <v>0</v>
      </c>
      <c r="Y114" s="263">
        <v>111</v>
      </c>
      <c r="Z114" s="135" t="s">
        <v>146</v>
      </c>
      <c r="AA114">
        <v>0</v>
      </c>
      <c r="AB114" s="263">
        <v>111</v>
      </c>
      <c r="AC114" s="135" t="s">
        <v>146</v>
      </c>
      <c r="AD114">
        <v>0</v>
      </c>
      <c r="AE114" s="263">
        <v>111</v>
      </c>
      <c r="AF114" s="137" t="s">
        <v>56</v>
      </c>
      <c r="AG114">
        <v>0</v>
      </c>
      <c r="AH114" s="263">
        <v>111</v>
      </c>
      <c r="AI114" s="135" t="s">
        <v>58</v>
      </c>
      <c r="AJ114">
        <v>0</v>
      </c>
      <c r="AK114" s="263">
        <v>111</v>
      </c>
      <c r="AL114" s="135" t="s">
        <v>259</v>
      </c>
      <c r="AM114">
        <v>0</v>
      </c>
      <c r="AN114" s="263">
        <v>111</v>
      </c>
      <c r="AO114" s="135" t="s">
        <v>265</v>
      </c>
      <c r="AP114">
        <v>0</v>
      </c>
      <c r="AQ114" s="263">
        <v>111</v>
      </c>
      <c r="AR114" s="135" t="s">
        <v>243</v>
      </c>
      <c r="AS114">
        <v>0</v>
      </c>
    </row>
    <row r="115" spans="1:45" ht="12" customHeight="1" thickBot="1">
      <c r="A115" s="107">
        <v>112</v>
      </c>
      <c r="B115" s="120" t="s">
        <v>88</v>
      </c>
      <c r="C115">
        <v>0</v>
      </c>
      <c r="D115" s="107">
        <v>112</v>
      </c>
      <c r="E115" s="103" t="s">
        <v>60</v>
      </c>
      <c r="F115" s="140">
        <v>0</v>
      </c>
      <c r="G115" s="107">
        <v>112</v>
      </c>
      <c r="H115" s="120" t="s">
        <v>89</v>
      </c>
      <c r="I115">
        <v>0</v>
      </c>
      <c r="J115" s="107">
        <v>112</v>
      </c>
      <c r="K115" s="120" t="s">
        <v>88</v>
      </c>
      <c r="L115" s="119">
        <v>0</v>
      </c>
      <c r="M115" s="107">
        <v>112</v>
      </c>
      <c r="N115" s="135" t="s">
        <v>58</v>
      </c>
      <c r="O115">
        <v>0</v>
      </c>
      <c r="P115" s="107">
        <v>112</v>
      </c>
      <c r="Q115" s="135" t="s">
        <v>146</v>
      </c>
      <c r="R115">
        <v>0</v>
      </c>
      <c r="S115" s="107">
        <v>112</v>
      </c>
      <c r="T115" s="275" t="s">
        <v>61</v>
      </c>
      <c r="U115">
        <v>0</v>
      </c>
      <c r="V115" s="270">
        <v>112</v>
      </c>
      <c r="W115" s="135" t="s">
        <v>53</v>
      </c>
      <c r="X115">
        <v>0</v>
      </c>
      <c r="Y115" s="270">
        <v>112</v>
      </c>
      <c r="Z115" s="137" t="s">
        <v>147</v>
      </c>
      <c r="AA115">
        <v>0</v>
      </c>
      <c r="AB115" s="270">
        <v>112</v>
      </c>
      <c r="AC115" s="137" t="s">
        <v>147</v>
      </c>
      <c r="AD115">
        <v>0</v>
      </c>
      <c r="AE115" s="270">
        <v>112</v>
      </c>
      <c r="AF115" s="135" t="s">
        <v>146</v>
      </c>
      <c r="AG115">
        <v>0</v>
      </c>
      <c r="AH115" s="270">
        <v>112</v>
      </c>
      <c r="AI115" s="135" t="s">
        <v>88</v>
      </c>
      <c r="AJ115">
        <v>0</v>
      </c>
      <c r="AK115" s="270">
        <v>112</v>
      </c>
      <c r="AL115" s="135" t="s">
        <v>260</v>
      </c>
      <c r="AM115">
        <v>0</v>
      </c>
      <c r="AN115" s="270">
        <v>112</v>
      </c>
      <c r="AO115" s="135" t="s">
        <v>269</v>
      </c>
      <c r="AP115">
        <v>0</v>
      </c>
      <c r="AQ115" s="270">
        <v>112</v>
      </c>
      <c r="AR115" s="135" t="s">
        <v>244</v>
      </c>
      <c r="AS115">
        <v>0</v>
      </c>
    </row>
    <row r="116" spans="1:45" ht="12" customHeight="1">
      <c r="A116" s="107">
        <v>113</v>
      </c>
      <c r="B116" s="120" t="s">
        <v>59</v>
      </c>
      <c r="C116">
        <v>0</v>
      </c>
      <c r="D116" s="107">
        <v>113</v>
      </c>
      <c r="E116" s="103" t="s">
        <v>90</v>
      </c>
      <c r="F116" s="140">
        <v>0</v>
      </c>
      <c r="G116" s="107">
        <v>113</v>
      </c>
      <c r="H116" s="120" t="s">
        <v>59</v>
      </c>
      <c r="I116">
        <v>0</v>
      </c>
      <c r="J116" s="107">
        <v>113</v>
      </c>
      <c r="K116" s="120" t="s">
        <v>59</v>
      </c>
      <c r="L116" s="119">
        <v>0</v>
      </c>
      <c r="M116" s="107">
        <v>113</v>
      </c>
      <c r="N116" s="135" t="s">
        <v>88</v>
      </c>
      <c r="O116">
        <v>0</v>
      </c>
      <c r="P116" s="107">
        <v>113</v>
      </c>
      <c r="Q116" s="135" t="s">
        <v>147</v>
      </c>
      <c r="R116">
        <v>0</v>
      </c>
      <c r="S116" s="107">
        <v>113</v>
      </c>
      <c r="T116" s="275" t="s">
        <v>63</v>
      </c>
      <c r="U116">
        <v>0</v>
      </c>
      <c r="V116" s="263">
        <v>113</v>
      </c>
      <c r="W116" s="135" t="s">
        <v>55</v>
      </c>
      <c r="X116">
        <v>0</v>
      </c>
      <c r="Y116" s="263">
        <v>113</v>
      </c>
      <c r="Z116" s="135" t="s">
        <v>88</v>
      </c>
      <c r="AA116">
        <v>0</v>
      </c>
      <c r="AB116" s="263">
        <v>113</v>
      </c>
      <c r="AC116" s="135" t="s">
        <v>88</v>
      </c>
      <c r="AD116">
        <v>0</v>
      </c>
      <c r="AE116" s="263">
        <v>113</v>
      </c>
      <c r="AF116" s="135" t="s">
        <v>147</v>
      </c>
      <c r="AG116">
        <v>0</v>
      </c>
      <c r="AH116" s="263">
        <v>113</v>
      </c>
      <c r="AI116" s="135" t="s">
        <v>59</v>
      </c>
      <c r="AJ116">
        <v>0</v>
      </c>
      <c r="AK116" s="263">
        <v>113</v>
      </c>
      <c r="AL116" s="135" t="s">
        <v>262</v>
      </c>
      <c r="AM116">
        <v>0</v>
      </c>
      <c r="AN116" s="263">
        <v>113</v>
      </c>
      <c r="AO116" s="135" t="s">
        <v>270</v>
      </c>
      <c r="AP116">
        <v>0</v>
      </c>
      <c r="AQ116" s="263">
        <v>113</v>
      </c>
      <c r="AR116" s="135" t="s">
        <v>245</v>
      </c>
      <c r="AS116">
        <v>0</v>
      </c>
    </row>
    <row r="117" spans="1:45" ht="12" customHeight="1" thickBot="1">
      <c r="A117" s="107">
        <v>114</v>
      </c>
      <c r="B117" s="120" t="s">
        <v>61</v>
      </c>
      <c r="C117">
        <v>0</v>
      </c>
      <c r="D117" s="107">
        <v>114</v>
      </c>
      <c r="E117" s="103" t="s">
        <v>61</v>
      </c>
      <c r="F117" s="140">
        <v>0</v>
      </c>
      <c r="G117" s="107">
        <v>114</v>
      </c>
      <c r="H117" s="120" t="s">
        <v>60</v>
      </c>
      <c r="I117">
        <v>0</v>
      </c>
      <c r="J117" s="107">
        <v>114</v>
      </c>
      <c r="K117" s="120" t="s">
        <v>61</v>
      </c>
      <c r="L117" s="119">
        <v>0</v>
      </c>
      <c r="M117" s="107">
        <v>114</v>
      </c>
      <c r="N117" s="135" t="s">
        <v>59</v>
      </c>
      <c r="O117">
        <v>0</v>
      </c>
      <c r="P117" s="107">
        <v>114</v>
      </c>
      <c r="Q117" s="135" t="s">
        <v>88</v>
      </c>
      <c r="R117">
        <v>0</v>
      </c>
      <c r="S117" s="107">
        <v>114</v>
      </c>
      <c r="T117" s="275" t="s">
        <v>137</v>
      </c>
      <c r="U117">
        <v>0</v>
      </c>
      <c r="V117" s="270">
        <v>114</v>
      </c>
      <c r="W117" s="135" t="s">
        <v>157</v>
      </c>
      <c r="X117">
        <v>0</v>
      </c>
      <c r="Y117" s="270">
        <v>114</v>
      </c>
      <c r="Z117" s="135" t="s">
        <v>59</v>
      </c>
      <c r="AA117">
        <v>0</v>
      </c>
      <c r="AB117" s="270">
        <v>114</v>
      </c>
      <c r="AC117" s="135" t="s">
        <v>59</v>
      </c>
      <c r="AD117">
        <v>0</v>
      </c>
      <c r="AE117" s="270">
        <v>114</v>
      </c>
      <c r="AF117" s="135" t="s">
        <v>88</v>
      </c>
      <c r="AG117">
        <v>0</v>
      </c>
      <c r="AH117" s="270">
        <v>114</v>
      </c>
      <c r="AI117" s="135" t="s">
        <v>90</v>
      </c>
      <c r="AJ117">
        <v>0</v>
      </c>
      <c r="AK117" s="270">
        <v>114</v>
      </c>
      <c r="AL117" s="135" t="s">
        <v>265</v>
      </c>
      <c r="AM117">
        <v>0</v>
      </c>
      <c r="AN117" s="270">
        <v>114</v>
      </c>
      <c r="AO117" s="135" t="s">
        <v>271</v>
      </c>
      <c r="AP117">
        <v>0</v>
      </c>
      <c r="AQ117" s="270">
        <v>114</v>
      </c>
      <c r="AR117" s="135" t="s">
        <v>246</v>
      </c>
      <c r="AS117">
        <v>0</v>
      </c>
    </row>
    <row r="118" spans="1:45" ht="12" customHeight="1">
      <c r="A118" s="107">
        <v>115</v>
      </c>
      <c r="B118" s="120" t="s">
        <v>137</v>
      </c>
      <c r="C118">
        <v>0</v>
      </c>
      <c r="D118" s="107">
        <v>115</v>
      </c>
      <c r="E118" s="103" t="s">
        <v>63</v>
      </c>
      <c r="F118" s="140">
        <v>0</v>
      </c>
      <c r="G118" s="107">
        <v>115</v>
      </c>
      <c r="H118" s="120" t="s">
        <v>61</v>
      </c>
      <c r="I118">
        <v>0</v>
      </c>
      <c r="J118" s="107">
        <v>115</v>
      </c>
      <c r="K118" s="120" t="s">
        <v>137</v>
      </c>
      <c r="L118" s="119">
        <v>0</v>
      </c>
      <c r="M118" s="107">
        <v>115</v>
      </c>
      <c r="N118" s="135" t="s">
        <v>137</v>
      </c>
      <c r="O118">
        <v>0</v>
      </c>
      <c r="P118" s="107">
        <v>115</v>
      </c>
      <c r="Q118" s="135" t="s">
        <v>59</v>
      </c>
      <c r="R118">
        <v>0</v>
      </c>
      <c r="S118" s="107">
        <v>115</v>
      </c>
      <c r="T118" s="275" t="s">
        <v>64</v>
      </c>
      <c r="U118">
        <v>0</v>
      </c>
      <c r="V118" s="263">
        <v>115</v>
      </c>
      <c r="W118" s="135" t="s">
        <v>146</v>
      </c>
      <c r="X118">
        <v>0</v>
      </c>
      <c r="Y118" s="263">
        <v>115</v>
      </c>
      <c r="Z118" s="135" t="s">
        <v>61</v>
      </c>
      <c r="AA118">
        <v>0</v>
      </c>
      <c r="AB118" s="263">
        <v>115</v>
      </c>
      <c r="AC118" s="135" t="s">
        <v>60</v>
      </c>
      <c r="AD118">
        <v>0</v>
      </c>
      <c r="AE118" s="263">
        <v>115</v>
      </c>
      <c r="AF118" s="135" t="s">
        <v>60</v>
      </c>
      <c r="AG118">
        <v>0</v>
      </c>
      <c r="AH118" s="263">
        <v>115</v>
      </c>
      <c r="AI118" s="135" t="s">
        <v>61</v>
      </c>
      <c r="AJ118">
        <v>0</v>
      </c>
      <c r="AK118" s="263">
        <v>115</v>
      </c>
      <c r="AL118" s="135" t="s">
        <v>267</v>
      </c>
      <c r="AM118">
        <v>0</v>
      </c>
      <c r="AN118" s="263">
        <v>115</v>
      </c>
      <c r="AO118" s="135" t="s">
        <v>272</v>
      </c>
      <c r="AP118">
        <v>0</v>
      </c>
      <c r="AQ118" s="263">
        <v>115</v>
      </c>
      <c r="AR118" s="135" t="s">
        <v>248</v>
      </c>
      <c r="AS118">
        <v>0</v>
      </c>
    </row>
    <row r="119" spans="1:45" ht="12" customHeight="1" thickBot="1">
      <c r="A119" s="107">
        <v>116</v>
      </c>
      <c r="B119" s="120" t="s">
        <v>156</v>
      </c>
      <c r="C119">
        <v>0</v>
      </c>
      <c r="D119" s="107">
        <v>116</v>
      </c>
      <c r="E119" s="103" t="s">
        <v>137</v>
      </c>
      <c r="F119" s="140">
        <v>0</v>
      </c>
      <c r="G119" s="107">
        <v>116</v>
      </c>
      <c r="H119" s="120" t="s">
        <v>137</v>
      </c>
      <c r="I119">
        <v>0</v>
      </c>
      <c r="J119" s="107">
        <v>116</v>
      </c>
      <c r="K119" s="120" t="s">
        <v>64</v>
      </c>
      <c r="L119" s="119">
        <v>0</v>
      </c>
      <c r="M119" s="107">
        <v>116</v>
      </c>
      <c r="N119" s="135" t="s">
        <v>64</v>
      </c>
      <c r="O119">
        <v>0</v>
      </c>
      <c r="P119" s="107">
        <v>116</v>
      </c>
      <c r="Q119" s="135" t="s">
        <v>137</v>
      </c>
      <c r="R119">
        <v>0</v>
      </c>
      <c r="S119" s="107">
        <v>116</v>
      </c>
      <c r="T119" s="275" t="s">
        <v>156</v>
      </c>
      <c r="U119">
        <v>0</v>
      </c>
      <c r="V119" s="270">
        <v>116</v>
      </c>
      <c r="W119" s="135" t="s">
        <v>59</v>
      </c>
      <c r="X119">
        <v>0</v>
      </c>
      <c r="Y119" s="270">
        <v>116</v>
      </c>
      <c r="Z119" s="135" t="s">
        <v>137</v>
      </c>
      <c r="AA119">
        <v>0</v>
      </c>
      <c r="AB119" s="270">
        <v>116</v>
      </c>
      <c r="AC119" s="135" t="s">
        <v>90</v>
      </c>
      <c r="AD119">
        <v>0</v>
      </c>
      <c r="AE119" s="270">
        <v>116</v>
      </c>
      <c r="AF119" s="135" t="s">
        <v>90</v>
      </c>
      <c r="AG119">
        <v>0</v>
      </c>
      <c r="AH119" s="270">
        <v>116</v>
      </c>
      <c r="AI119" s="135" t="s">
        <v>137</v>
      </c>
      <c r="AJ119">
        <v>0</v>
      </c>
      <c r="AK119" s="270">
        <v>116</v>
      </c>
      <c r="AL119" s="135" t="s">
        <v>268</v>
      </c>
      <c r="AM119">
        <v>0</v>
      </c>
      <c r="AN119" s="270">
        <v>116</v>
      </c>
      <c r="AO119" s="135" t="s">
        <v>273</v>
      </c>
      <c r="AP119">
        <v>0</v>
      </c>
      <c r="AQ119" s="270">
        <v>116</v>
      </c>
      <c r="AR119" s="135" t="s">
        <v>249</v>
      </c>
      <c r="AS119">
        <v>0</v>
      </c>
    </row>
    <row r="120" spans="1:45" ht="12" customHeight="1">
      <c r="A120" s="107">
        <v>117</v>
      </c>
      <c r="B120" s="120" t="s">
        <v>65</v>
      </c>
      <c r="C120">
        <v>0</v>
      </c>
      <c r="D120" s="107">
        <v>117</v>
      </c>
      <c r="E120" s="103" t="s">
        <v>156</v>
      </c>
      <c r="F120" s="140">
        <v>0</v>
      </c>
      <c r="G120" s="107">
        <v>117</v>
      </c>
      <c r="H120" s="120" t="s">
        <v>156</v>
      </c>
      <c r="I120">
        <v>0</v>
      </c>
      <c r="J120" s="107">
        <v>117</v>
      </c>
      <c r="K120" s="120" t="s">
        <v>156</v>
      </c>
      <c r="L120" s="119">
        <v>0</v>
      </c>
      <c r="M120" s="107">
        <v>117</v>
      </c>
      <c r="N120" s="135" t="s">
        <v>65</v>
      </c>
      <c r="O120">
        <v>0</v>
      </c>
      <c r="P120" s="107">
        <v>117</v>
      </c>
      <c r="Q120" s="135" t="s">
        <v>156</v>
      </c>
      <c r="R120">
        <v>0</v>
      </c>
      <c r="S120" s="107">
        <v>117</v>
      </c>
      <c r="T120" s="275" t="s">
        <v>65</v>
      </c>
      <c r="U120">
        <v>0</v>
      </c>
      <c r="V120" s="263">
        <v>117</v>
      </c>
      <c r="W120" s="135" t="s">
        <v>137</v>
      </c>
      <c r="X120">
        <v>0</v>
      </c>
      <c r="Y120" s="263">
        <v>117</v>
      </c>
      <c r="Z120" s="135" t="s">
        <v>156</v>
      </c>
      <c r="AA120">
        <v>0</v>
      </c>
      <c r="AB120" s="263">
        <v>117</v>
      </c>
      <c r="AC120" s="135" t="s">
        <v>156</v>
      </c>
      <c r="AD120">
        <v>0</v>
      </c>
      <c r="AE120" s="263">
        <v>117</v>
      </c>
      <c r="AF120" s="135" t="s">
        <v>61</v>
      </c>
      <c r="AG120">
        <v>0</v>
      </c>
      <c r="AH120" s="263">
        <v>117</v>
      </c>
      <c r="AI120" s="135" t="s">
        <v>156</v>
      </c>
      <c r="AJ120">
        <v>0</v>
      </c>
      <c r="AK120" s="263">
        <v>117</v>
      </c>
      <c r="AL120" s="135" t="s">
        <v>269</v>
      </c>
      <c r="AM120">
        <v>0</v>
      </c>
      <c r="AN120" s="263">
        <v>117</v>
      </c>
      <c r="AO120" s="135" t="s">
        <v>274</v>
      </c>
      <c r="AP120">
        <v>0</v>
      </c>
      <c r="AQ120" s="263">
        <v>117</v>
      </c>
      <c r="AR120" s="135" t="s">
        <v>250</v>
      </c>
      <c r="AS120">
        <v>0</v>
      </c>
    </row>
    <row r="121" spans="1:45" ht="12" customHeight="1" thickBot="1">
      <c r="A121" s="107">
        <v>118</v>
      </c>
      <c r="B121" s="120" t="s">
        <v>148</v>
      </c>
      <c r="C121">
        <v>0</v>
      </c>
      <c r="D121" s="107">
        <v>118</v>
      </c>
      <c r="E121" s="103" t="s">
        <v>148</v>
      </c>
      <c r="F121" s="140">
        <v>0</v>
      </c>
      <c r="G121" s="107">
        <v>118</v>
      </c>
      <c r="H121" s="120" t="s">
        <v>148</v>
      </c>
      <c r="I121">
        <v>0</v>
      </c>
      <c r="J121" s="107">
        <v>118</v>
      </c>
      <c r="K121" s="120" t="s">
        <v>148</v>
      </c>
      <c r="L121" s="119">
        <v>0</v>
      </c>
      <c r="M121" s="107">
        <v>118</v>
      </c>
      <c r="N121" s="135" t="s">
        <v>148</v>
      </c>
      <c r="O121">
        <v>0</v>
      </c>
      <c r="P121" s="107">
        <v>118</v>
      </c>
      <c r="Q121" s="135" t="s">
        <v>148</v>
      </c>
      <c r="R121">
        <v>0</v>
      </c>
      <c r="S121" s="107">
        <v>118</v>
      </c>
      <c r="T121" s="275" t="s">
        <v>148</v>
      </c>
      <c r="U121">
        <v>0</v>
      </c>
      <c r="V121" s="270">
        <v>118</v>
      </c>
      <c r="W121" s="135" t="s">
        <v>156</v>
      </c>
      <c r="X121">
        <v>0</v>
      </c>
      <c r="Y121" s="270">
        <v>118</v>
      </c>
      <c r="Z121" s="135" t="s">
        <v>148</v>
      </c>
      <c r="AA121">
        <v>0</v>
      </c>
      <c r="AB121" s="270">
        <v>118</v>
      </c>
      <c r="AC121" s="135" t="s">
        <v>148</v>
      </c>
      <c r="AD121">
        <v>0</v>
      </c>
      <c r="AE121" s="270">
        <v>118</v>
      </c>
      <c r="AF121" s="135" t="s">
        <v>148</v>
      </c>
      <c r="AG121">
        <v>0</v>
      </c>
      <c r="AH121" s="270">
        <v>118</v>
      </c>
      <c r="AI121" s="135" t="s">
        <v>148</v>
      </c>
      <c r="AJ121">
        <v>0</v>
      </c>
      <c r="AK121" s="270">
        <v>118</v>
      </c>
      <c r="AL121" s="135" t="s">
        <v>270</v>
      </c>
      <c r="AM121">
        <v>0</v>
      </c>
      <c r="AN121" s="270">
        <v>118</v>
      </c>
      <c r="AO121" s="135" t="s">
        <v>275</v>
      </c>
      <c r="AP121">
        <v>0</v>
      </c>
      <c r="AQ121" s="270">
        <v>118</v>
      </c>
      <c r="AR121" s="135" t="s">
        <v>251</v>
      </c>
      <c r="AS121">
        <v>0</v>
      </c>
    </row>
    <row r="122" spans="1:45" ht="12" customHeight="1" thickBot="1">
      <c r="A122" s="107">
        <v>119</v>
      </c>
      <c r="B122" s="120" t="s">
        <v>91</v>
      </c>
      <c r="C122">
        <v>0</v>
      </c>
      <c r="D122" s="107">
        <v>119</v>
      </c>
      <c r="E122" s="109" t="s">
        <v>91</v>
      </c>
      <c r="F122" s="141">
        <v>0</v>
      </c>
      <c r="G122" s="107">
        <v>119</v>
      </c>
      <c r="H122" s="120" t="s">
        <v>91</v>
      </c>
      <c r="I122">
        <v>0</v>
      </c>
      <c r="J122" s="107">
        <v>119</v>
      </c>
      <c r="K122" s="120" t="s">
        <v>91</v>
      </c>
      <c r="L122" s="119">
        <v>0</v>
      </c>
      <c r="M122" s="108">
        <v>119</v>
      </c>
      <c r="N122" s="135" t="s">
        <v>91</v>
      </c>
      <c r="O122">
        <v>0</v>
      </c>
      <c r="P122" s="108">
        <v>119</v>
      </c>
      <c r="Q122" s="135" t="s">
        <v>91</v>
      </c>
      <c r="R122">
        <v>0</v>
      </c>
      <c r="S122" s="108">
        <v>119</v>
      </c>
      <c r="T122" s="275" t="s">
        <v>91</v>
      </c>
      <c r="U122">
        <v>0</v>
      </c>
      <c r="V122" s="263">
        <v>119</v>
      </c>
      <c r="W122" s="135" t="s">
        <v>91</v>
      </c>
      <c r="X122">
        <v>0</v>
      </c>
      <c r="Y122" s="263">
        <v>119</v>
      </c>
      <c r="Z122" s="135" t="s">
        <v>91</v>
      </c>
      <c r="AA122">
        <v>0</v>
      </c>
      <c r="AB122" s="263">
        <v>119</v>
      </c>
      <c r="AC122" s="135" t="s">
        <v>91</v>
      </c>
      <c r="AD122">
        <v>0</v>
      </c>
      <c r="AE122" s="263">
        <v>119</v>
      </c>
      <c r="AF122" s="135" t="s">
        <v>91</v>
      </c>
      <c r="AG122">
        <v>0</v>
      </c>
      <c r="AH122" s="263">
        <v>119</v>
      </c>
      <c r="AI122" s="135" t="s">
        <v>91</v>
      </c>
      <c r="AJ122">
        <v>0</v>
      </c>
      <c r="AK122" s="263">
        <v>119</v>
      </c>
      <c r="AL122" s="135" t="s">
        <v>271</v>
      </c>
      <c r="AM122">
        <v>0</v>
      </c>
      <c r="AN122" s="263">
        <v>119</v>
      </c>
      <c r="AO122" s="135" t="s">
        <v>276</v>
      </c>
      <c r="AP122">
        <v>0</v>
      </c>
      <c r="AQ122" s="263">
        <v>119</v>
      </c>
      <c r="AR122" s="135" t="s">
        <v>252</v>
      </c>
      <c r="AS122">
        <v>0</v>
      </c>
    </row>
    <row r="123" spans="1:45" ht="12" customHeight="1">
      <c r="A123" s="142"/>
      <c r="B123" s="199" t="s">
        <v>92</v>
      </c>
      <c r="C123">
        <v>40879</v>
      </c>
      <c r="D123" s="142"/>
      <c r="E123" s="35" t="s">
        <v>92</v>
      </c>
      <c r="F123" s="143">
        <f>SUM(F4)</f>
        <v>44687</v>
      </c>
      <c r="G123" s="142"/>
      <c r="H123" s="35" t="s">
        <v>92</v>
      </c>
      <c r="I123" s="143">
        <f>SUM(I4)</f>
        <v>56749</v>
      </c>
      <c r="J123" s="142"/>
      <c r="K123" s="35" t="s">
        <v>92</v>
      </c>
      <c r="L123" s="143">
        <f>SUM(L4)</f>
        <v>42434</v>
      </c>
      <c r="M123" s="142"/>
      <c r="N123" s="35" t="s">
        <v>92</v>
      </c>
      <c r="O123" s="143">
        <f>SUM(O4)</f>
        <v>32898</v>
      </c>
      <c r="P123" s="142"/>
      <c r="Q123" s="35" t="s">
        <v>92</v>
      </c>
      <c r="R123" s="143">
        <f>SUM(R4)</f>
        <v>68415</v>
      </c>
      <c r="S123" s="142"/>
      <c r="T123" s="35" t="s">
        <v>92</v>
      </c>
      <c r="U123" s="143">
        <f>SUM(U4)</f>
        <v>69151</v>
      </c>
      <c r="V123" s="142"/>
      <c r="W123" s="35" t="s">
        <v>92</v>
      </c>
      <c r="X123" s="143">
        <f>SUM(X4)</f>
        <v>78858</v>
      </c>
      <c r="Y123" s="142"/>
      <c r="Z123" s="35" t="s">
        <v>92</v>
      </c>
      <c r="AA123" s="143">
        <f>SUM(AA4)</f>
        <v>87128</v>
      </c>
      <c r="AB123" s="142"/>
      <c r="AC123" s="35" t="s">
        <v>92</v>
      </c>
      <c r="AD123" s="143">
        <f>SUM(AD4)</f>
        <v>96639</v>
      </c>
      <c r="AE123" s="142"/>
      <c r="AF123" s="35" t="s">
        <v>92</v>
      </c>
      <c r="AG123" s="143">
        <f>SUM(AG4)</f>
        <v>81167</v>
      </c>
      <c r="AH123" s="142"/>
      <c r="AI123" s="35" t="s">
        <v>92</v>
      </c>
      <c r="AJ123" s="143">
        <f>SUM(AJ4)</f>
        <v>56017</v>
      </c>
      <c r="AK123" s="142"/>
      <c r="AL123" s="35" t="s">
        <v>92</v>
      </c>
      <c r="AM123" s="143">
        <f>SUM(AM4)</f>
        <v>49306</v>
      </c>
      <c r="AN123" s="142"/>
      <c r="AO123" s="35" t="s">
        <v>92</v>
      </c>
      <c r="AP123" s="143">
        <f>SUM(AP4)</f>
        <v>55421</v>
      </c>
      <c r="AQ123" s="142"/>
      <c r="AR123" s="35" t="s">
        <v>92</v>
      </c>
      <c r="AS123" s="143">
        <f>SUM(AS4)</f>
        <v>72743</v>
      </c>
    </row>
    <row r="124" spans="1:45" ht="12" customHeight="1" thickBot="1">
      <c r="A124" s="142"/>
      <c r="B124" s="34" t="s">
        <v>93</v>
      </c>
      <c r="C124" s="144">
        <f>SUM(C5:C122)</f>
        <v>2075</v>
      </c>
      <c r="D124" s="142"/>
      <c r="E124" s="34" t="s">
        <v>93</v>
      </c>
      <c r="F124" s="144">
        <f>SUM(F5:F122)</f>
        <v>1755</v>
      </c>
      <c r="G124" s="142"/>
      <c r="H124" s="34" t="s">
        <v>93</v>
      </c>
      <c r="I124" s="144">
        <f>SUM(I5:I122)</f>
        <v>2570</v>
      </c>
      <c r="J124" s="142"/>
      <c r="K124" s="34" t="s">
        <v>93</v>
      </c>
      <c r="L124" s="144">
        <f>SUM(L5:L122)</f>
        <v>1564</v>
      </c>
      <c r="M124" s="142"/>
      <c r="N124" s="34" t="s">
        <v>93</v>
      </c>
      <c r="O124" s="144">
        <f>SUM(O5:O122)</f>
        <v>1503</v>
      </c>
      <c r="P124" s="142"/>
      <c r="Q124" s="34" t="s">
        <v>93</v>
      </c>
      <c r="R124" s="144">
        <f>SUM(R5:R122)</f>
        <v>3467</v>
      </c>
      <c r="S124" s="142"/>
      <c r="T124" s="34" t="s">
        <v>93</v>
      </c>
      <c r="U124" s="144">
        <f>SUM(U5:U122)</f>
        <v>4266</v>
      </c>
      <c r="V124" s="142"/>
      <c r="W124" s="34" t="s">
        <v>93</v>
      </c>
      <c r="X124" s="144">
        <f>SUM(X5:X122)</f>
        <v>5875</v>
      </c>
      <c r="Y124" s="142"/>
      <c r="Z124" s="34" t="s">
        <v>93</v>
      </c>
      <c r="AA124" s="144">
        <f>SUM(AA5:AA122)</f>
        <v>5857</v>
      </c>
      <c r="AB124" s="142"/>
      <c r="AC124" s="34" t="s">
        <v>93</v>
      </c>
      <c r="AD124" s="144">
        <f>SUM(AD5:AD122)</f>
        <v>5567</v>
      </c>
      <c r="AE124" s="142"/>
      <c r="AF124" s="34" t="s">
        <v>93</v>
      </c>
      <c r="AG124" s="144">
        <f>SUM(AG5:AG122)</f>
        <v>3572</v>
      </c>
      <c r="AH124" s="142"/>
      <c r="AI124" s="34" t="s">
        <v>93</v>
      </c>
      <c r="AJ124" s="144">
        <f>SUM(AJ5:AJ122)</f>
        <v>2948</v>
      </c>
      <c r="AK124" s="142"/>
      <c r="AL124" s="34" t="s">
        <v>93</v>
      </c>
      <c r="AM124" s="144">
        <f>SUM(AM5:AM122)</f>
        <v>3060</v>
      </c>
      <c r="AN124" s="142"/>
      <c r="AO124" s="34" t="s">
        <v>93</v>
      </c>
      <c r="AP124" s="144">
        <f>SUM(AP5:AP122)</f>
        <v>3338</v>
      </c>
      <c r="AQ124" s="142"/>
      <c r="AR124" s="34" t="s">
        <v>93</v>
      </c>
      <c r="AS124" s="144">
        <f>SUM(AS5:AS122)</f>
        <v>5222</v>
      </c>
    </row>
    <row r="125" spans="1:45" ht="12" customHeight="1" thickBot="1">
      <c r="A125" s="146"/>
      <c r="B125" s="145" t="s">
        <v>66</v>
      </c>
      <c r="C125" s="147">
        <f>C123+C124</f>
        <v>42954</v>
      </c>
      <c r="D125" s="146"/>
      <c r="E125" s="145" t="s">
        <v>66</v>
      </c>
      <c r="F125" s="147">
        <f>F123+F124</f>
        <v>46442</v>
      </c>
      <c r="G125" s="146"/>
      <c r="H125" s="145" t="s">
        <v>66</v>
      </c>
      <c r="I125" s="147">
        <f>I123+I124</f>
        <v>59319</v>
      </c>
      <c r="J125" s="146"/>
      <c r="K125" s="145" t="s">
        <v>66</v>
      </c>
      <c r="L125" s="147">
        <f>L123+L124</f>
        <v>43998</v>
      </c>
      <c r="M125" s="146"/>
      <c r="N125" s="145" t="s">
        <v>66</v>
      </c>
      <c r="O125" s="147">
        <f>O123+O124</f>
        <v>34401</v>
      </c>
      <c r="P125" s="146"/>
      <c r="Q125" s="145" t="s">
        <v>66</v>
      </c>
      <c r="R125" s="147">
        <f>R123+R124</f>
        <v>71882</v>
      </c>
      <c r="S125" s="146"/>
      <c r="T125" s="145" t="s">
        <v>66</v>
      </c>
      <c r="U125" s="147">
        <f>U123+U124</f>
        <v>73417</v>
      </c>
      <c r="V125" s="146"/>
      <c r="W125" s="145" t="s">
        <v>66</v>
      </c>
      <c r="X125" s="147">
        <f>X123+X124</f>
        <v>84733</v>
      </c>
      <c r="Y125" s="146"/>
      <c r="Z125" s="145" t="s">
        <v>66</v>
      </c>
      <c r="AA125" s="147">
        <f>AA123+AA124</f>
        <v>92985</v>
      </c>
      <c r="AB125" s="146"/>
      <c r="AC125" s="145" t="s">
        <v>66</v>
      </c>
      <c r="AD125" s="147">
        <f>AD123+AD124</f>
        <v>102206</v>
      </c>
      <c r="AE125" s="146"/>
      <c r="AF125" s="145" t="s">
        <v>66</v>
      </c>
      <c r="AG125" s="147">
        <f>AG123+AG124</f>
        <v>84739</v>
      </c>
      <c r="AH125" s="146"/>
      <c r="AI125" s="145" t="s">
        <v>66</v>
      </c>
      <c r="AJ125" s="147">
        <f>AJ123+AJ124</f>
        <v>58965</v>
      </c>
      <c r="AK125" s="146"/>
      <c r="AL125" s="145" t="s">
        <v>66</v>
      </c>
      <c r="AM125" s="147">
        <f>AM123+AM124</f>
        <v>52366</v>
      </c>
      <c r="AN125" s="146"/>
      <c r="AO125" s="145" t="s">
        <v>66</v>
      </c>
      <c r="AP125" s="147">
        <f>AP123+AP124</f>
        <v>58759</v>
      </c>
      <c r="AQ125" s="146"/>
      <c r="AR125" s="145" t="s">
        <v>66</v>
      </c>
      <c r="AS125" s="147">
        <f>AS123+AS124</f>
        <v>77965</v>
      </c>
    </row>
    <row r="126" ht="12" customHeight="1" thickTop="1">
      <c r="AJ126" s="187"/>
    </row>
    <row r="127" ht="12" customHeight="1"/>
  </sheetData>
  <sheetProtection/>
  <mergeCells count="16">
    <mergeCell ref="AQ2:AS2"/>
    <mergeCell ref="A2:C2"/>
    <mergeCell ref="D2:F2"/>
    <mergeCell ref="AB2:AD2"/>
    <mergeCell ref="A1:AJ1"/>
    <mergeCell ref="AE2:AG2"/>
    <mergeCell ref="Y2:AA2"/>
    <mergeCell ref="V2:X2"/>
    <mergeCell ref="AH2:AJ2"/>
    <mergeCell ref="J2:L2"/>
    <mergeCell ref="S2:U2"/>
    <mergeCell ref="P2:R2"/>
    <mergeCell ref="M2:O2"/>
    <mergeCell ref="G2:I2"/>
    <mergeCell ref="AN2:AP2"/>
    <mergeCell ref="AK2:AM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2"/>
  <sheetViews>
    <sheetView showGridLines="0" showRowColHeaders="0" zoomScale="90" zoomScaleNormal="90" zoomScalePageLayoutView="0" workbookViewId="0" topLeftCell="A1">
      <selection activeCell="AD15" sqref="AD15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6.7109375" style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7" width="8.8515625" style="1" customWidth="1"/>
    <col min="28" max="28" width="10.140625" style="1" bestFit="1" customWidth="1"/>
    <col min="29" max="16384" width="8.8515625" style="1" customWidth="1"/>
  </cols>
  <sheetData>
    <row r="2" spans="1:16" ht="15.75">
      <c r="A2" s="584" t="s">
        <v>218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ht="16.5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8" ht="16.5" thickBot="1">
      <c r="A4" s="585">
        <v>2022</v>
      </c>
      <c r="B4" s="586"/>
      <c r="C4" s="589" t="s">
        <v>94</v>
      </c>
      <c r="D4" s="590"/>
      <c r="E4" s="583" t="s">
        <v>95</v>
      </c>
      <c r="F4" s="581"/>
      <c r="G4" s="580" t="s">
        <v>96</v>
      </c>
      <c r="H4" s="581"/>
      <c r="I4" s="580" t="s">
        <v>97</v>
      </c>
      <c r="J4" s="581"/>
      <c r="K4" s="580" t="s">
        <v>98</v>
      </c>
      <c r="L4" s="581"/>
      <c r="M4" s="580" t="s">
        <v>3</v>
      </c>
      <c r="N4" s="581"/>
      <c r="O4" s="580" t="s">
        <v>99</v>
      </c>
      <c r="P4" s="581"/>
      <c r="Q4" s="580" t="s">
        <v>100</v>
      </c>
      <c r="R4" s="581"/>
      <c r="S4" s="580" t="s">
        <v>101</v>
      </c>
      <c r="T4" s="581"/>
      <c r="U4" s="580" t="s">
        <v>102</v>
      </c>
      <c r="V4" s="581"/>
      <c r="W4" s="580" t="s">
        <v>103</v>
      </c>
      <c r="X4" s="581"/>
      <c r="Y4" s="580" t="s">
        <v>104</v>
      </c>
      <c r="Z4" s="582"/>
      <c r="AA4" s="583" t="s">
        <v>66</v>
      </c>
      <c r="AB4" s="582"/>
    </row>
    <row r="5" spans="1:28" ht="16.5" thickBot="1">
      <c r="A5" s="587"/>
      <c r="B5" s="588"/>
      <c r="C5" s="200" t="s">
        <v>200</v>
      </c>
      <c r="D5" s="201" t="s">
        <v>201</v>
      </c>
      <c r="E5" s="200" t="s">
        <v>200</v>
      </c>
      <c r="F5" s="201" t="s">
        <v>201</v>
      </c>
      <c r="G5" s="200" t="s">
        <v>200</v>
      </c>
      <c r="H5" s="201" t="s">
        <v>201</v>
      </c>
      <c r="I5" s="200" t="s">
        <v>200</v>
      </c>
      <c r="J5" s="201" t="s">
        <v>201</v>
      </c>
      <c r="K5" s="200" t="s">
        <v>200</v>
      </c>
      <c r="L5" s="201" t="s">
        <v>201</v>
      </c>
      <c r="M5" s="200" t="s">
        <v>200</v>
      </c>
      <c r="N5" s="254" t="s">
        <v>201</v>
      </c>
      <c r="O5" s="200" t="s">
        <v>200</v>
      </c>
      <c r="P5" s="201" t="s">
        <v>201</v>
      </c>
      <c r="Q5" s="200" t="s">
        <v>200</v>
      </c>
      <c r="R5" s="201" t="s">
        <v>201</v>
      </c>
      <c r="S5" s="200" t="s">
        <v>200</v>
      </c>
      <c r="T5" s="201" t="s">
        <v>201</v>
      </c>
      <c r="U5" s="200" t="s">
        <v>200</v>
      </c>
      <c r="V5" s="201" t="s">
        <v>201</v>
      </c>
      <c r="W5" s="200" t="s">
        <v>200</v>
      </c>
      <c r="X5" s="202" t="s">
        <v>201</v>
      </c>
      <c r="Y5" s="200" t="s">
        <v>200</v>
      </c>
      <c r="Z5" s="201" t="s">
        <v>201</v>
      </c>
      <c r="AA5" s="200" t="s">
        <v>200</v>
      </c>
      <c r="AB5" s="201" t="s">
        <v>201</v>
      </c>
    </row>
    <row r="6" spans="1:28" ht="16.5" thickBot="1">
      <c r="A6" s="574" t="s">
        <v>138</v>
      </c>
      <c r="B6" s="203" t="s">
        <v>105</v>
      </c>
      <c r="C6" s="323">
        <v>20474</v>
      </c>
      <c r="D6" s="12">
        <f>OCAK22!B296</f>
        <v>34564</v>
      </c>
      <c r="E6" s="323">
        <v>21383</v>
      </c>
      <c r="F6" s="12">
        <f>ŞUBAT22!B296</f>
        <v>35155</v>
      </c>
      <c r="G6" s="323">
        <v>33650</v>
      </c>
      <c r="H6" s="12">
        <f>MART22!B296</f>
        <v>51049</v>
      </c>
      <c r="I6" s="323"/>
      <c r="J6" s="12">
        <f>NİSAN22!B296</f>
        <v>0</v>
      </c>
      <c r="K6" s="323"/>
      <c r="L6" s="12">
        <f>MAYIS22!B296</f>
        <v>0</v>
      </c>
      <c r="M6" s="330"/>
      <c r="N6" s="288">
        <f>HAZİRAN22!B296</f>
        <v>0</v>
      </c>
      <c r="O6" s="335"/>
      <c r="P6" s="289">
        <f>TEMMUZ22!B296</f>
        <v>0</v>
      </c>
      <c r="Q6" s="323"/>
      <c r="R6" s="289">
        <f>AĞUSTOS22!B296</f>
        <v>0</v>
      </c>
      <c r="S6" s="323"/>
      <c r="T6" s="12">
        <f>EYLÜL22!B296</f>
        <v>0</v>
      </c>
      <c r="U6" s="323"/>
      <c r="V6" s="289">
        <f>EKİM22!B296</f>
        <v>0</v>
      </c>
      <c r="W6" s="340"/>
      <c r="X6" s="289">
        <f>KASIM22!B296</f>
        <v>0</v>
      </c>
      <c r="Y6" s="330"/>
      <c r="Z6" s="289">
        <f>ARALIK22!B296</f>
        <v>0</v>
      </c>
      <c r="AA6" s="290">
        <f>C6+E6+G6+I6+K6+M6+O6+Q6+S6+U6+W6+Y6</f>
        <v>75507</v>
      </c>
      <c r="AB6" s="291">
        <f>D6+F6+H6+J6+L6+N6+P6+R6+T6+V6+X6+Z6</f>
        <v>120768</v>
      </c>
    </row>
    <row r="7" spans="1:28" ht="16.5" thickBot="1">
      <c r="A7" s="575"/>
      <c r="B7" s="209" t="s">
        <v>106</v>
      </c>
      <c r="C7" s="324">
        <v>1803</v>
      </c>
      <c r="D7" s="12">
        <f>OCAK22!B297</f>
        <v>2959</v>
      </c>
      <c r="E7" s="324">
        <v>1867</v>
      </c>
      <c r="F7" s="12">
        <f>ŞUBAT22!B297</f>
        <v>3101</v>
      </c>
      <c r="G7" s="324">
        <v>3051</v>
      </c>
      <c r="H7" s="12">
        <f>MART22!B297</f>
        <v>4881</v>
      </c>
      <c r="I7" s="324"/>
      <c r="J7" s="12">
        <f>NİSAN22!B297</f>
        <v>0</v>
      </c>
      <c r="K7" s="324"/>
      <c r="L7" s="12">
        <f>MAYIS22!B297</f>
        <v>0</v>
      </c>
      <c r="M7" s="331"/>
      <c r="N7" s="292">
        <f>HAZİRAN22!B297</f>
        <v>0</v>
      </c>
      <c r="O7" s="336"/>
      <c r="P7" s="289">
        <f>TEMMUZ22!B297</f>
        <v>0</v>
      </c>
      <c r="Q7" s="324"/>
      <c r="R7" s="289">
        <f>AĞUSTOS22!B297</f>
        <v>0</v>
      </c>
      <c r="S7" s="324"/>
      <c r="T7" s="293">
        <f>EYLÜL22!B297</f>
        <v>0</v>
      </c>
      <c r="U7" s="324"/>
      <c r="V7" s="294">
        <f>EKİM22!B297</f>
        <v>0</v>
      </c>
      <c r="W7" s="341"/>
      <c r="X7" s="289">
        <f>KASIM22!B297</f>
        <v>0</v>
      </c>
      <c r="Y7" s="331"/>
      <c r="Z7" s="294">
        <f>ARALIK22!B297</f>
        <v>0</v>
      </c>
      <c r="AA7" s="295">
        <f>C7+E7+G7+I7+K7+M7+O7+Q7+S7+U7+W7+Y7</f>
        <v>6721</v>
      </c>
      <c r="AB7" s="291">
        <f>D7+F7+H7+J7+L7+N7+P7+R7+T7+V7+X7+Z7</f>
        <v>10941</v>
      </c>
    </row>
    <row r="8" spans="1:28" ht="16.5" thickBot="1">
      <c r="A8" s="576"/>
      <c r="B8" s="215" t="s">
        <v>66</v>
      </c>
      <c r="C8" s="325">
        <f aca="true" t="shared" si="0" ref="C8:AB8">C6+C7</f>
        <v>22277</v>
      </c>
      <c r="D8" s="12">
        <f t="shared" si="0"/>
        <v>37523</v>
      </c>
      <c r="E8" s="325">
        <f t="shared" si="0"/>
        <v>23250</v>
      </c>
      <c r="F8" s="12">
        <f t="shared" si="0"/>
        <v>38256</v>
      </c>
      <c r="G8" s="325">
        <f t="shared" si="0"/>
        <v>36701</v>
      </c>
      <c r="H8" s="12">
        <f t="shared" si="0"/>
        <v>55930</v>
      </c>
      <c r="I8" s="325">
        <f t="shared" si="0"/>
        <v>0</v>
      </c>
      <c r="J8" s="12">
        <f t="shared" si="0"/>
        <v>0</v>
      </c>
      <c r="K8" s="325">
        <f t="shared" si="0"/>
        <v>0</v>
      </c>
      <c r="L8" s="12">
        <f t="shared" si="0"/>
        <v>0</v>
      </c>
      <c r="M8" s="332">
        <f t="shared" si="0"/>
        <v>0</v>
      </c>
      <c r="N8" s="292">
        <f t="shared" si="0"/>
        <v>0</v>
      </c>
      <c r="O8" s="337">
        <f t="shared" si="0"/>
        <v>0</v>
      </c>
      <c r="P8" s="294">
        <f t="shared" si="0"/>
        <v>0</v>
      </c>
      <c r="Q8" s="325">
        <f t="shared" si="0"/>
        <v>0</v>
      </c>
      <c r="R8" s="294">
        <f t="shared" si="0"/>
        <v>0</v>
      </c>
      <c r="S8" s="325">
        <f t="shared" si="0"/>
        <v>0</v>
      </c>
      <c r="T8" s="294">
        <f t="shared" si="0"/>
        <v>0</v>
      </c>
      <c r="U8" s="325">
        <f t="shared" si="0"/>
        <v>0</v>
      </c>
      <c r="V8" s="294">
        <f t="shared" si="0"/>
        <v>0</v>
      </c>
      <c r="W8" s="342">
        <f t="shared" si="0"/>
        <v>0</v>
      </c>
      <c r="X8" s="296">
        <f t="shared" si="0"/>
        <v>0</v>
      </c>
      <c r="Y8" s="332">
        <f t="shared" si="0"/>
        <v>0</v>
      </c>
      <c r="Z8" s="294">
        <f t="shared" si="0"/>
        <v>0</v>
      </c>
      <c r="AA8" s="297">
        <f t="shared" si="0"/>
        <v>82228</v>
      </c>
      <c r="AB8" s="298">
        <f t="shared" si="0"/>
        <v>131709</v>
      </c>
    </row>
    <row r="9" spans="1:28" ht="16.5" thickBot="1">
      <c r="A9" s="577" t="s">
        <v>139</v>
      </c>
      <c r="B9" s="203" t="s">
        <v>105</v>
      </c>
      <c r="C9" s="326">
        <v>6912</v>
      </c>
      <c r="D9" s="12">
        <f>OCAK22!B298</f>
        <v>14742</v>
      </c>
      <c r="E9" s="329">
        <v>8516</v>
      </c>
      <c r="F9" s="12">
        <f>ŞUBAT22!B298</f>
        <v>20266</v>
      </c>
      <c r="G9" s="326">
        <v>9530</v>
      </c>
      <c r="H9" s="12">
        <f>MART22!B298</f>
        <v>21694</v>
      </c>
      <c r="I9" s="326"/>
      <c r="J9" s="12">
        <f>NİSAN22!B298</f>
        <v>0</v>
      </c>
      <c r="K9" s="326"/>
      <c r="L9" s="12">
        <f>MAYIS22!B298</f>
        <v>0</v>
      </c>
      <c r="M9" s="333"/>
      <c r="N9" s="299">
        <f>HAZİRAN22!B298</f>
        <v>0</v>
      </c>
      <c r="O9" s="338"/>
      <c r="P9" s="300">
        <f>TEMMUZ22!B298</f>
        <v>0</v>
      </c>
      <c r="Q9" s="326"/>
      <c r="R9" s="300">
        <f>AĞUSTOS22!B298</f>
        <v>0</v>
      </c>
      <c r="S9" s="326"/>
      <c r="T9" s="12">
        <f>EYLÜL22!B298</f>
        <v>0</v>
      </c>
      <c r="U9" s="326"/>
      <c r="V9" s="300">
        <f>EKİM22!B298</f>
        <v>0</v>
      </c>
      <c r="W9" s="343"/>
      <c r="X9" s="300">
        <f>KASIM22!B298</f>
        <v>0</v>
      </c>
      <c r="Y9" s="333"/>
      <c r="Z9" s="300">
        <f>ARALIK22!B298</f>
        <v>0</v>
      </c>
      <c r="AA9" s="290">
        <f>C9+E9+G9+I9+K9+M9+O9+Q9+S9+U9+W9+Y9</f>
        <v>24958</v>
      </c>
      <c r="AB9" s="291">
        <f>D9+F9+H9+J9+L9+N9+P9+R9+T9+V9+X9+Z9</f>
        <v>56702</v>
      </c>
    </row>
    <row r="10" spans="1:28" ht="16.5" thickBot="1">
      <c r="A10" s="578"/>
      <c r="B10" s="209" t="s">
        <v>106</v>
      </c>
      <c r="C10" s="324">
        <v>59</v>
      </c>
      <c r="D10" s="12">
        <f>OCAK22!B299</f>
        <v>101</v>
      </c>
      <c r="E10" s="324">
        <v>160</v>
      </c>
      <c r="F10" s="12">
        <f>ŞUBAT22!B299</f>
        <v>237</v>
      </c>
      <c r="G10" s="324">
        <v>231</v>
      </c>
      <c r="H10" s="12">
        <f>MART22!B299</f>
        <v>341</v>
      </c>
      <c r="I10" s="324"/>
      <c r="J10" s="12">
        <f>NİSAN22!B299</f>
        <v>0</v>
      </c>
      <c r="K10" s="324"/>
      <c r="L10" s="12">
        <f>MAYIS22!B299</f>
        <v>0</v>
      </c>
      <c r="M10" s="331"/>
      <c r="N10" s="292">
        <f>HAZİRAN22!B299</f>
        <v>0</v>
      </c>
      <c r="O10" s="336"/>
      <c r="P10" s="289">
        <f>TEMMUZ22!B299</f>
        <v>0</v>
      </c>
      <c r="Q10" s="324"/>
      <c r="R10" s="289">
        <f>AĞUSTOS22!B299</f>
        <v>0</v>
      </c>
      <c r="S10" s="324"/>
      <c r="T10" s="293">
        <f>EYLÜL22!B299</f>
        <v>0</v>
      </c>
      <c r="U10" s="324"/>
      <c r="V10" s="294">
        <f>EKİM22!B299</f>
        <v>0</v>
      </c>
      <c r="W10" s="341"/>
      <c r="X10" s="289">
        <f>KASIM22!B299</f>
        <v>0</v>
      </c>
      <c r="Y10" s="346"/>
      <c r="Z10" s="294">
        <f>ARALIK22!B299</f>
        <v>0</v>
      </c>
      <c r="AA10" s="295">
        <f>C10+E10+G10+I10+K10+M10+O10+Q10+S10+U10+W10+Y10</f>
        <v>450</v>
      </c>
      <c r="AB10" s="291">
        <f>D10+F10+H10+J10+L10+N10+P10+R10+T10+V10+X10+Z10</f>
        <v>679</v>
      </c>
    </row>
    <row r="11" spans="1:28" ht="16.5" thickBot="1">
      <c r="A11" s="579"/>
      <c r="B11" s="215" t="s">
        <v>66</v>
      </c>
      <c r="C11" s="325">
        <f aca="true" t="shared" si="1" ref="C11:AB11">C9+C10</f>
        <v>6971</v>
      </c>
      <c r="D11" s="12">
        <f t="shared" si="1"/>
        <v>14843</v>
      </c>
      <c r="E11" s="325">
        <f t="shared" si="1"/>
        <v>8676</v>
      </c>
      <c r="F11" s="12">
        <f t="shared" si="1"/>
        <v>20503</v>
      </c>
      <c r="G11" s="325">
        <f t="shared" si="1"/>
        <v>9761</v>
      </c>
      <c r="H11" s="12">
        <f t="shared" si="1"/>
        <v>22035</v>
      </c>
      <c r="I11" s="325">
        <f t="shared" si="1"/>
        <v>0</v>
      </c>
      <c r="J11" s="12">
        <f t="shared" si="1"/>
        <v>0</v>
      </c>
      <c r="K11" s="325">
        <f t="shared" si="1"/>
        <v>0</v>
      </c>
      <c r="L11" s="12">
        <f t="shared" si="1"/>
        <v>0</v>
      </c>
      <c r="M11" s="332">
        <f t="shared" si="1"/>
        <v>0</v>
      </c>
      <c r="N11" s="301">
        <f t="shared" si="1"/>
        <v>0</v>
      </c>
      <c r="O11" s="337">
        <f t="shared" si="1"/>
        <v>0</v>
      </c>
      <c r="P11" s="294">
        <f t="shared" si="1"/>
        <v>0</v>
      </c>
      <c r="Q11" s="325">
        <f t="shared" si="1"/>
        <v>0</v>
      </c>
      <c r="R11" s="294">
        <f t="shared" si="1"/>
        <v>0</v>
      </c>
      <c r="S11" s="325">
        <f t="shared" si="1"/>
        <v>0</v>
      </c>
      <c r="T11" s="294">
        <f t="shared" si="1"/>
        <v>0</v>
      </c>
      <c r="U11" s="325">
        <f t="shared" si="1"/>
        <v>0</v>
      </c>
      <c r="V11" s="294">
        <f t="shared" si="1"/>
        <v>0</v>
      </c>
      <c r="W11" s="342">
        <f t="shared" si="1"/>
        <v>0</v>
      </c>
      <c r="X11" s="296">
        <f t="shared" si="1"/>
        <v>0</v>
      </c>
      <c r="Y11" s="332">
        <f t="shared" si="1"/>
        <v>0</v>
      </c>
      <c r="Z11" s="294">
        <f t="shared" si="1"/>
        <v>0</v>
      </c>
      <c r="AA11" s="302">
        <f t="shared" si="1"/>
        <v>25408</v>
      </c>
      <c r="AB11" s="298">
        <f t="shared" si="1"/>
        <v>57381</v>
      </c>
    </row>
    <row r="12" spans="1:28" ht="16.5" thickBot="1">
      <c r="A12" s="577" t="s">
        <v>66</v>
      </c>
      <c r="B12" s="203" t="s">
        <v>105</v>
      </c>
      <c r="C12" s="323">
        <f aca="true" t="shared" si="2" ref="C12:Z12">C6+C9</f>
        <v>27386</v>
      </c>
      <c r="D12" s="12">
        <f t="shared" si="2"/>
        <v>49306</v>
      </c>
      <c r="E12" s="323">
        <f t="shared" si="2"/>
        <v>29899</v>
      </c>
      <c r="F12" s="12">
        <f t="shared" si="2"/>
        <v>55421</v>
      </c>
      <c r="G12" s="323">
        <f t="shared" si="2"/>
        <v>43180</v>
      </c>
      <c r="H12" s="12">
        <f t="shared" si="2"/>
        <v>72743</v>
      </c>
      <c r="I12" s="323">
        <f t="shared" si="2"/>
        <v>0</v>
      </c>
      <c r="J12" s="12">
        <f t="shared" si="2"/>
        <v>0</v>
      </c>
      <c r="K12" s="323">
        <f t="shared" si="2"/>
        <v>0</v>
      </c>
      <c r="L12" s="12">
        <f t="shared" si="2"/>
        <v>0</v>
      </c>
      <c r="M12" s="330">
        <f t="shared" si="2"/>
        <v>0</v>
      </c>
      <c r="N12" s="292">
        <f t="shared" si="2"/>
        <v>0</v>
      </c>
      <c r="O12" s="335">
        <f t="shared" si="2"/>
        <v>0</v>
      </c>
      <c r="P12" s="289">
        <f t="shared" si="2"/>
        <v>0</v>
      </c>
      <c r="Q12" s="323">
        <f t="shared" si="2"/>
        <v>0</v>
      </c>
      <c r="R12" s="289">
        <f t="shared" si="2"/>
        <v>0</v>
      </c>
      <c r="S12" s="323">
        <f t="shared" si="2"/>
        <v>0</v>
      </c>
      <c r="T12" s="289">
        <f t="shared" si="2"/>
        <v>0</v>
      </c>
      <c r="U12" s="323">
        <f t="shared" si="2"/>
        <v>0</v>
      </c>
      <c r="V12" s="289">
        <f t="shared" si="2"/>
        <v>0</v>
      </c>
      <c r="W12" s="340">
        <f t="shared" si="2"/>
        <v>0</v>
      </c>
      <c r="X12" s="289">
        <f t="shared" si="2"/>
        <v>0</v>
      </c>
      <c r="Y12" s="323">
        <f t="shared" si="2"/>
        <v>0</v>
      </c>
      <c r="Z12" s="289">
        <f t="shared" si="2"/>
        <v>0</v>
      </c>
      <c r="AA12" s="290">
        <f>C12+E12+G12+I12+K12+M12+O12+Q12+S12+U12+W12+Y12</f>
        <v>100465</v>
      </c>
      <c r="AB12" s="291">
        <f>D12+F12+H12+J12+L12+N12+P12+R12+T12+V12+X12+Z12</f>
        <v>177470</v>
      </c>
    </row>
    <row r="13" spans="1:28" ht="16.5" thickBot="1">
      <c r="A13" s="578"/>
      <c r="B13" s="228" t="s">
        <v>106</v>
      </c>
      <c r="C13" s="327">
        <f aca="true" t="shared" si="3" ref="C13:Z13">C7+C10</f>
        <v>1862</v>
      </c>
      <c r="D13" s="12">
        <f t="shared" si="3"/>
        <v>3060</v>
      </c>
      <c r="E13" s="327">
        <f t="shared" si="3"/>
        <v>2027</v>
      </c>
      <c r="F13" s="12">
        <f t="shared" si="3"/>
        <v>3338</v>
      </c>
      <c r="G13" s="327">
        <f t="shared" si="3"/>
        <v>3282</v>
      </c>
      <c r="H13" s="12">
        <f t="shared" si="3"/>
        <v>5222</v>
      </c>
      <c r="I13" s="327">
        <f t="shared" si="3"/>
        <v>0</v>
      </c>
      <c r="J13" s="12">
        <f t="shared" si="3"/>
        <v>0</v>
      </c>
      <c r="K13" s="327">
        <f t="shared" si="3"/>
        <v>0</v>
      </c>
      <c r="L13" s="12">
        <f t="shared" si="3"/>
        <v>0</v>
      </c>
      <c r="M13" s="334">
        <f t="shared" si="3"/>
        <v>0</v>
      </c>
      <c r="N13" s="292">
        <f t="shared" si="3"/>
        <v>0</v>
      </c>
      <c r="O13" s="339">
        <f t="shared" si="3"/>
        <v>0</v>
      </c>
      <c r="P13" s="294">
        <f t="shared" si="3"/>
        <v>0</v>
      </c>
      <c r="Q13" s="327">
        <f t="shared" si="3"/>
        <v>0</v>
      </c>
      <c r="R13" s="303">
        <f t="shared" si="3"/>
        <v>0</v>
      </c>
      <c r="S13" s="327">
        <f t="shared" si="3"/>
        <v>0</v>
      </c>
      <c r="T13" s="303">
        <f t="shared" si="3"/>
        <v>0</v>
      </c>
      <c r="U13" s="327">
        <f t="shared" si="3"/>
        <v>0</v>
      </c>
      <c r="V13" s="303">
        <f t="shared" si="3"/>
        <v>0</v>
      </c>
      <c r="W13" s="344">
        <f t="shared" si="3"/>
        <v>0</v>
      </c>
      <c r="X13" s="304">
        <f t="shared" si="3"/>
        <v>0</v>
      </c>
      <c r="Y13" s="327">
        <f t="shared" si="3"/>
        <v>0</v>
      </c>
      <c r="Z13" s="303">
        <f t="shared" si="3"/>
        <v>0</v>
      </c>
      <c r="AA13" s="305">
        <f>C13+E13+G13+I13+K13+M13+O13+Q13+S13+U13+W13+Y13</f>
        <v>7171</v>
      </c>
      <c r="AB13" s="306">
        <f>D13+F13+H13+J13+L13+N13+P13+R13+T13+V13+X13+Z13</f>
        <v>11620</v>
      </c>
    </row>
    <row r="14" spans="1:28" ht="16.5" thickBot="1">
      <c r="A14" s="579"/>
      <c r="B14" s="233" t="s">
        <v>66</v>
      </c>
      <c r="C14" s="328">
        <f aca="true" t="shared" si="4" ref="C14:AB14">C12+C13</f>
        <v>29248</v>
      </c>
      <c r="D14" s="307">
        <f t="shared" si="4"/>
        <v>52366</v>
      </c>
      <c r="E14" s="328">
        <f t="shared" si="4"/>
        <v>31926</v>
      </c>
      <c r="F14" s="307">
        <f t="shared" si="4"/>
        <v>58759</v>
      </c>
      <c r="G14" s="328">
        <f t="shared" si="4"/>
        <v>46462</v>
      </c>
      <c r="H14" s="307">
        <f t="shared" si="4"/>
        <v>77965</v>
      </c>
      <c r="I14" s="328">
        <f t="shared" si="4"/>
        <v>0</v>
      </c>
      <c r="J14" s="307">
        <f t="shared" si="4"/>
        <v>0</v>
      </c>
      <c r="K14" s="328">
        <f t="shared" si="4"/>
        <v>0</v>
      </c>
      <c r="L14" s="60">
        <f t="shared" si="4"/>
        <v>0</v>
      </c>
      <c r="M14" s="328">
        <f t="shared" si="4"/>
        <v>0</v>
      </c>
      <c r="N14" s="308">
        <f t="shared" si="4"/>
        <v>0</v>
      </c>
      <c r="O14" s="328">
        <f t="shared" si="4"/>
        <v>0</v>
      </c>
      <c r="P14" s="307">
        <f t="shared" si="4"/>
        <v>0</v>
      </c>
      <c r="Q14" s="328">
        <f t="shared" si="4"/>
        <v>0</v>
      </c>
      <c r="R14" s="307">
        <f t="shared" si="4"/>
        <v>0</v>
      </c>
      <c r="S14" s="328">
        <f t="shared" si="4"/>
        <v>0</v>
      </c>
      <c r="T14" s="307">
        <f t="shared" si="4"/>
        <v>0</v>
      </c>
      <c r="U14" s="328">
        <f t="shared" si="4"/>
        <v>0</v>
      </c>
      <c r="V14" s="307">
        <f t="shared" si="4"/>
        <v>0</v>
      </c>
      <c r="W14" s="345">
        <f t="shared" si="4"/>
        <v>0</v>
      </c>
      <c r="X14" s="309">
        <f t="shared" si="4"/>
        <v>0</v>
      </c>
      <c r="Y14" s="328">
        <f t="shared" si="4"/>
        <v>0</v>
      </c>
      <c r="Z14" s="307">
        <f t="shared" si="4"/>
        <v>0</v>
      </c>
      <c r="AA14" s="310">
        <f t="shared" si="4"/>
        <v>107636</v>
      </c>
      <c r="AB14" s="310">
        <f t="shared" si="4"/>
        <v>189090</v>
      </c>
    </row>
    <row r="17" spans="1:16" ht="15.75" customHeight="1">
      <c r="A17" s="584" t="s">
        <v>211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</row>
    <row r="18" spans="1:16" ht="15.75" customHeight="1" thickBo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28" ht="15.75" customHeight="1" thickBot="1">
      <c r="A19" s="585">
        <v>2021</v>
      </c>
      <c r="B19" s="586"/>
      <c r="C19" s="589" t="s">
        <v>94</v>
      </c>
      <c r="D19" s="590"/>
      <c r="E19" s="583" t="s">
        <v>95</v>
      </c>
      <c r="F19" s="581"/>
      <c r="G19" s="580" t="s">
        <v>96</v>
      </c>
      <c r="H19" s="581"/>
      <c r="I19" s="580" t="s">
        <v>97</v>
      </c>
      <c r="J19" s="581"/>
      <c r="K19" s="580" t="s">
        <v>98</v>
      </c>
      <c r="L19" s="581"/>
      <c r="M19" s="580" t="s">
        <v>3</v>
      </c>
      <c r="N19" s="581"/>
      <c r="O19" s="580" t="s">
        <v>99</v>
      </c>
      <c r="P19" s="581"/>
      <c r="Q19" s="580" t="s">
        <v>100</v>
      </c>
      <c r="R19" s="581"/>
      <c r="S19" s="580" t="s">
        <v>101</v>
      </c>
      <c r="T19" s="581"/>
      <c r="U19" s="580" t="s">
        <v>102</v>
      </c>
      <c r="V19" s="581"/>
      <c r="W19" s="580" t="s">
        <v>103</v>
      </c>
      <c r="X19" s="581"/>
      <c r="Y19" s="580" t="s">
        <v>104</v>
      </c>
      <c r="Z19" s="582"/>
      <c r="AA19" s="583" t="s">
        <v>66</v>
      </c>
      <c r="AB19" s="582"/>
    </row>
    <row r="20" spans="1:28" ht="15.75" customHeight="1" thickBot="1">
      <c r="A20" s="587"/>
      <c r="B20" s="588"/>
      <c r="C20" s="200" t="s">
        <v>200</v>
      </c>
      <c r="D20" s="201" t="s">
        <v>201</v>
      </c>
      <c r="E20" s="200" t="s">
        <v>200</v>
      </c>
      <c r="F20" s="201" t="s">
        <v>201</v>
      </c>
      <c r="G20" s="200" t="s">
        <v>200</v>
      </c>
      <c r="H20" s="201" t="s">
        <v>201</v>
      </c>
      <c r="I20" s="200" t="s">
        <v>200</v>
      </c>
      <c r="J20" s="201" t="s">
        <v>201</v>
      </c>
      <c r="K20" s="200" t="s">
        <v>200</v>
      </c>
      <c r="L20" s="201" t="s">
        <v>201</v>
      </c>
      <c r="M20" s="200" t="s">
        <v>200</v>
      </c>
      <c r="N20" s="254" t="s">
        <v>201</v>
      </c>
      <c r="O20" s="200" t="s">
        <v>200</v>
      </c>
      <c r="P20" s="201" t="s">
        <v>201</v>
      </c>
      <c r="Q20" s="200" t="s">
        <v>200</v>
      </c>
      <c r="R20" s="201" t="s">
        <v>201</v>
      </c>
      <c r="S20" s="200" t="s">
        <v>200</v>
      </c>
      <c r="T20" s="201" t="s">
        <v>201</v>
      </c>
      <c r="U20" s="200" t="s">
        <v>200</v>
      </c>
      <c r="V20" s="201" t="s">
        <v>201</v>
      </c>
      <c r="W20" s="200" t="s">
        <v>200</v>
      </c>
      <c r="X20" s="202" t="s">
        <v>201</v>
      </c>
      <c r="Y20" s="200" t="s">
        <v>200</v>
      </c>
      <c r="Z20" s="201" t="s">
        <v>201</v>
      </c>
      <c r="AA20" s="200" t="s">
        <v>200</v>
      </c>
      <c r="AB20" s="201" t="s">
        <v>201</v>
      </c>
    </row>
    <row r="21" spans="1:28" ht="15.75" customHeight="1" thickBot="1">
      <c r="A21" s="574" t="s">
        <v>138</v>
      </c>
      <c r="B21" s="203" t="s">
        <v>105</v>
      </c>
      <c r="C21" s="204">
        <v>16195</v>
      </c>
      <c r="D21" s="180">
        <v>26460</v>
      </c>
      <c r="E21" s="204">
        <v>19346</v>
      </c>
      <c r="F21" s="180">
        <v>31215</v>
      </c>
      <c r="G21" s="204">
        <v>25421</v>
      </c>
      <c r="H21" s="180">
        <v>38945</v>
      </c>
      <c r="I21" s="204">
        <v>19060</v>
      </c>
      <c r="J21" s="180">
        <v>28332</v>
      </c>
      <c r="K21" s="204">
        <v>13159</v>
      </c>
      <c r="L21" s="180">
        <v>20895</v>
      </c>
      <c r="M21" s="207">
        <v>34424</v>
      </c>
      <c r="N21" s="259">
        <v>51303</v>
      </c>
      <c r="O21" s="249">
        <v>36796</v>
      </c>
      <c r="P21" s="205">
        <v>54941</v>
      </c>
      <c r="Q21" s="204">
        <v>41757</v>
      </c>
      <c r="R21" s="205">
        <v>62957</v>
      </c>
      <c r="S21" s="204">
        <v>45725</v>
      </c>
      <c r="T21" s="180">
        <v>68171</v>
      </c>
      <c r="U21" s="204">
        <v>51486</v>
      </c>
      <c r="V21" s="205">
        <v>76864</v>
      </c>
      <c r="W21" s="206">
        <v>43937</v>
      </c>
      <c r="X21" s="206">
        <v>64339</v>
      </c>
      <c r="Y21" s="207">
        <v>25692</v>
      </c>
      <c r="Z21" s="205">
        <v>40069</v>
      </c>
      <c r="AA21" s="208">
        <f>SUM(C21+E21+G21+I21+K21+M21+O21+Q21+S21+U21+W21+Y21)</f>
        <v>372998</v>
      </c>
      <c r="AB21" s="208">
        <f>SUM(D21+F21+H21+J21+L21+N21+P21+R21+T21+V21+X21+Z21)</f>
        <v>564491</v>
      </c>
    </row>
    <row r="22" spans="1:28" ht="15.75" customHeight="1" thickBot="1">
      <c r="A22" s="575"/>
      <c r="B22" s="209" t="s">
        <v>106</v>
      </c>
      <c r="C22" s="210">
        <v>984</v>
      </c>
      <c r="D22" s="180">
        <v>1993</v>
      </c>
      <c r="E22" s="210">
        <v>935</v>
      </c>
      <c r="F22" s="180">
        <v>1606</v>
      </c>
      <c r="G22" s="210">
        <v>1494</v>
      </c>
      <c r="H22" s="180">
        <v>2508</v>
      </c>
      <c r="I22" s="210">
        <v>872</v>
      </c>
      <c r="J22" s="180">
        <v>1397</v>
      </c>
      <c r="K22" s="210">
        <v>841</v>
      </c>
      <c r="L22" s="180">
        <v>1369</v>
      </c>
      <c r="M22" s="213">
        <v>1662</v>
      </c>
      <c r="N22" s="260">
        <v>3295</v>
      </c>
      <c r="O22" s="250">
        <v>2296</v>
      </c>
      <c r="P22" s="211">
        <v>3947</v>
      </c>
      <c r="Q22" s="210">
        <v>3451</v>
      </c>
      <c r="R22" s="211">
        <v>5616</v>
      </c>
      <c r="S22" s="210">
        <v>3146</v>
      </c>
      <c r="T22" s="180">
        <v>5445</v>
      </c>
      <c r="U22" s="210">
        <v>2934</v>
      </c>
      <c r="V22" s="211">
        <v>4985</v>
      </c>
      <c r="W22" s="212">
        <v>2040</v>
      </c>
      <c r="X22" s="212">
        <v>3355</v>
      </c>
      <c r="Y22" s="213">
        <v>1690</v>
      </c>
      <c r="Z22" s="211">
        <v>2806</v>
      </c>
      <c r="AA22" s="214">
        <f>SUM(C22+E22+G22+I22+K22+M22+O22+Q22+S22+U22+W22+Y22)</f>
        <v>22345</v>
      </c>
      <c r="AB22" s="214">
        <f>SUM(D22+F22+H22+J22+L22+N22+P22+R22+T22+V22+X22+Z22)</f>
        <v>38322</v>
      </c>
    </row>
    <row r="23" spans="1:28" ht="15.75" customHeight="1" thickBot="1">
      <c r="A23" s="576"/>
      <c r="B23" s="215" t="s">
        <v>66</v>
      </c>
      <c r="C23" s="216">
        <v>17179</v>
      </c>
      <c r="D23" s="180">
        <v>28453</v>
      </c>
      <c r="E23" s="216">
        <v>20281</v>
      </c>
      <c r="F23" s="180">
        <f>F21+F22</f>
        <v>32821</v>
      </c>
      <c r="G23" s="216">
        <v>26915</v>
      </c>
      <c r="H23" s="180">
        <v>41453</v>
      </c>
      <c r="I23" s="216">
        <v>19932</v>
      </c>
      <c r="J23" s="180">
        <v>29729</v>
      </c>
      <c r="K23" s="216">
        <f>K21+K22</f>
        <v>14000</v>
      </c>
      <c r="L23" s="180">
        <f>L21+L22</f>
        <v>22264</v>
      </c>
      <c r="M23" s="219">
        <f>M21+M22</f>
        <v>36086</v>
      </c>
      <c r="N23" s="260">
        <v>54598</v>
      </c>
      <c r="O23" s="251">
        <f aca="true" t="shared" si="5" ref="O23:T23">O21+O22</f>
        <v>39092</v>
      </c>
      <c r="P23" s="217">
        <f t="shared" si="5"/>
        <v>58888</v>
      </c>
      <c r="Q23" s="216">
        <f t="shared" si="5"/>
        <v>45208</v>
      </c>
      <c r="R23" s="217">
        <f t="shared" si="5"/>
        <v>68573</v>
      </c>
      <c r="S23" s="216">
        <f t="shared" si="5"/>
        <v>48871</v>
      </c>
      <c r="T23" s="217">
        <f t="shared" si="5"/>
        <v>73616</v>
      </c>
      <c r="U23" s="216">
        <v>54420</v>
      </c>
      <c r="V23" s="217">
        <v>81849</v>
      </c>
      <c r="W23" s="218">
        <v>45977</v>
      </c>
      <c r="X23" s="218">
        <v>67694</v>
      </c>
      <c r="Y23" s="219">
        <v>27382</v>
      </c>
      <c r="Z23" s="217">
        <v>42875</v>
      </c>
      <c r="AA23" s="220">
        <f>SUM(AA21:AA22)</f>
        <v>395343</v>
      </c>
      <c r="AB23" s="220">
        <f>SUM(AB21:AB22)</f>
        <v>602813</v>
      </c>
    </row>
    <row r="24" spans="1:28" ht="15.75" customHeight="1" thickBot="1">
      <c r="A24" s="577" t="s">
        <v>139</v>
      </c>
      <c r="B24" s="203" t="s">
        <v>105</v>
      </c>
      <c r="C24" s="221">
        <v>7493</v>
      </c>
      <c r="D24" s="180">
        <v>14419</v>
      </c>
      <c r="E24" s="223">
        <v>6995</v>
      </c>
      <c r="F24" s="180">
        <v>13472</v>
      </c>
      <c r="G24" s="221">
        <v>8819</v>
      </c>
      <c r="H24" s="180">
        <v>17804</v>
      </c>
      <c r="I24" s="221">
        <v>7100</v>
      </c>
      <c r="J24" s="180">
        <v>14102</v>
      </c>
      <c r="K24" s="221">
        <v>6049</v>
      </c>
      <c r="L24" s="180">
        <v>12003</v>
      </c>
      <c r="M24" s="225">
        <v>8423</v>
      </c>
      <c r="N24" s="258">
        <v>17112</v>
      </c>
      <c r="O24" s="252">
        <v>7671</v>
      </c>
      <c r="P24" s="222">
        <v>14210</v>
      </c>
      <c r="Q24" s="221">
        <v>8230</v>
      </c>
      <c r="R24" s="222">
        <v>15901</v>
      </c>
      <c r="S24" s="221">
        <v>8912</v>
      </c>
      <c r="T24" s="180">
        <v>18957</v>
      </c>
      <c r="U24" s="221">
        <v>9424</v>
      </c>
      <c r="V24" s="222">
        <v>19775</v>
      </c>
      <c r="W24" s="224">
        <v>7883</v>
      </c>
      <c r="X24" s="224">
        <v>16828</v>
      </c>
      <c r="Y24" s="225">
        <v>6992</v>
      </c>
      <c r="Z24" s="222">
        <v>15948</v>
      </c>
      <c r="AA24" s="208">
        <f>SUM(C24+E24+G24+I24+K24+M24+O24+Q24+S24+U24+W24+Y24)</f>
        <v>93991</v>
      </c>
      <c r="AB24" s="208">
        <f>SUM(D24+F24+H24+J24+L24+N24+P24+R24+T24+V24+X24+Z24)</f>
        <v>190531</v>
      </c>
    </row>
    <row r="25" spans="1:28" ht="15.75" customHeight="1" thickBot="1">
      <c r="A25" s="578"/>
      <c r="B25" s="209" t="s">
        <v>106</v>
      </c>
      <c r="C25" s="210">
        <v>61</v>
      </c>
      <c r="D25" s="180">
        <v>82</v>
      </c>
      <c r="E25" s="210">
        <v>100</v>
      </c>
      <c r="F25" s="180">
        <v>149</v>
      </c>
      <c r="G25" s="210">
        <v>101</v>
      </c>
      <c r="H25" s="180">
        <v>62</v>
      </c>
      <c r="I25" s="210">
        <v>85</v>
      </c>
      <c r="J25" s="180">
        <v>167</v>
      </c>
      <c r="K25" s="210">
        <v>75</v>
      </c>
      <c r="L25" s="180">
        <v>134</v>
      </c>
      <c r="M25" s="213">
        <v>129</v>
      </c>
      <c r="N25" s="256">
        <v>172</v>
      </c>
      <c r="O25" s="250">
        <v>241</v>
      </c>
      <c r="P25" s="211">
        <v>319</v>
      </c>
      <c r="Q25" s="210">
        <v>237</v>
      </c>
      <c r="R25" s="211">
        <v>259</v>
      </c>
      <c r="S25" s="210">
        <v>268</v>
      </c>
      <c r="T25" s="180">
        <v>412</v>
      </c>
      <c r="U25" s="210">
        <v>298</v>
      </c>
      <c r="V25" s="211">
        <v>582</v>
      </c>
      <c r="W25" s="212">
        <v>102</v>
      </c>
      <c r="X25" s="212">
        <v>217</v>
      </c>
      <c r="Y25" s="226">
        <v>96</v>
      </c>
      <c r="Z25" s="227">
        <v>142</v>
      </c>
      <c r="AA25" s="214">
        <f>SUM(C25+E25+G25+I25+K25+M25+O25+Q25+S25+U25+W25+Y25)</f>
        <v>1793</v>
      </c>
      <c r="AB25" s="214">
        <f>SUM(D25+F25+H25+J25+L25+N25+P25+R25+T25+V25+X25+Z25)</f>
        <v>2697</v>
      </c>
    </row>
    <row r="26" spans="1:28" ht="15.75" customHeight="1" thickBot="1">
      <c r="A26" s="579"/>
      <c r="B26" s="215" t="s">
        <v>66</v>
      </c>
      <c r="C26" s="216">
        <f aca="true" t="shared" si="6" ref="C26:Z26">C24+C25</f>
        <v>7554</v>
      </c>
      <c r="D26" s="180">
        <v>14501</v>
      </c>
      <c r="E26" s="216">
        <f t="shared" si="6"/>
        <v>7095</v>
      </c>
      <c r="F26" s="180">
        <v>13621</v>
      </c>
      <c r="G26" s="216">
        <f t="shared" si="6"/>
        <v>8920</v>
      </c>
      <c r="H26" s="180">
        <v>17866</v>
      </c>
      <c r="I26" s="216">
        <f t="shared" si="6"/>
        <v>7185</v>
      </c>
      <c r="J26" s="180">
        <v>142269</v>
      </c>
      <c r="K26" s="216">
        <f t="shared" si="6"/>
        <v>6124</v>
      </c>
      <c r="L26" s="180">
        <f>L24+L25</f>
        <v>12137</v>
      </c>
      <c r="M26" s="219">
        <f>M24+M25</f>
        <v>8552</v>
      </c>
      <c r="N26" s="259">
        <v>17284</v>
      </c>
      <c r="O26" s="251">
        <f t="shared" si="6"/>
        <v>7912</v>
      </c>
      <c r="P26" s="217">
        <f t="shared" si="6"/>
        <v>14529</v>
      </c>
      <c r="Q26" s="216">
        <f t="shared" si="6"/>
        <v>8467</v>
      </c>
      <c r="R26" s="217">
        <f t="shared" si="6"/>
        <v>16160</v>
      </c>
      <c r="S26" s="216">
        <f t="shared" si="6"/>
        <v>9180</v>
      </c>
      <c r="T26" s="217">
        <f t="shared" si="6"/>
        <v>19369</v>
      </c>
      <c r="U26" s="216">
        <f t="shared" si="6"/>
        <v>9722</v>
      </c>
      <c r="V26" s="217">
        <f t="shared" si="6"/>
        <v>20357</v>
      </c>
      <c r="W26" s="218">
        <f t="shared" si="6"/>
        <v>7985</v>
      </c>
      <c r="X26" s="218">
        <f t="shared" si="6"/>
        <v>17045</v>
      </c>
      <c r="Y26" s="219">
        <f t="shared" si="6"/>
        <v>7088</v>
      </c>
      <c r="Z26" s="217">
        <f t="shared" si="6"/>
        <v>16090</v>
      </c>
      <c r="AA26" s="287">
        <f>SUM(AA24:AA25)</f>
        <v>95784</v>
      </c>
      <c r="AB26" s="220">
        <f>SUM(AB24:AB25)</f>
        <v>193228</v>
      </c>
    </row>
    <row r="27" spans="1:28" ht="15.75" customHeight="1" thickBot="1">
      <c r="A27" s="577" t="s">
        <v>66</v>
      </c>
      <c r="B27" s="203" t="s">
        <v>105</v>
      </c>
      <c r="C27" s="204">
        <f aca="true" t="shared" si="7" ref="C27:Z29">C21+C24</f>
        <v>23688</v>
      </c>
      <c r="D27" s="180">
        <v>40879</v>
      </c>
      <c r="E27" s="204">
        <f t="shared" si="7"/>
        <v>26341</v>
      </c>
      <c r="F27" s="180">
        <v>44687</v>
      </c>
      <c r="G27" s="204">
        <f t="shared" si="7"/>
        <v>34240</v>
      </c>
      <c r="H27" s="180">
        <v>56749</v>
      </c>
      <c r="I27" s="204">
        <f t="shared" si="7"/>
        <v>26160</v>
      </c>
      <c r="J27" s="180">
        <v>42434</v>
      </c>
      <c r="K27" s="204">
        <f t="shared" si="7"/>
        <v>19208</v>
      </c>
      <c r="L27" s="180">
        <f>L21+L24</f>
        <v>32898</v>
      </c>
      <c r="M27" s="207">
        <f>M21+M24</f>
        <v>42847</v>
      </c>
      <c r="N27" s="260">
        <f t="shared" si="7"/>
        <v>68415</v>
      </c>
      <c r="O27" s="249">
        <f t="shared" si="7"/>
        <v>44467</v>
      </c>
      <c r="P27" s="205">
        <f t="shared" si="7"/>
        <v>69151</v>
      </c>
      <c r="Q27" s="204">
        <f t="shared" si="7"/>
        <v>49987</v>
      </c>
      <c r="R27" s="205">
        <f t="shared" si="7"/>
        <v>78858</v>
      </c>
      <c r="S27" s="204">
        <f t="shared" si="7"/>
        <v>54637</v>
      </c>
      <c r="T27" s="205">
        <f t="shared" si="7"/>
        <v>87128</v>
      </c>
      <c r="U27" s="204">
        <f>U21+U24</f>
        <v>60910</v>
      </c>
      <c r="V27" s="205">
        <f>V21+V24</f>
        <v>96639</v>
      </c>
      <c r="W27" s="206">
        <f t="shared" si="7"/>
        <v>51820</v>
      </c>
      <c r="X27" s="206">
        <f t="shared" si="7"/>
        <v>81167</v>
      </c>
      <c r="Y27" s="204">
        <f t="shared" si="7"/>
        <v>32684</v>
      </c>
      <c r="Z27" s="205">
        <f t="shared" si="7"/>
        <v>56017</v>
      </c>
      <c r="AA27" s="208">
        <f>C27+E27+G27+I27+K27+M27+O27+Q27+S27+U27+W27+Y27</f>
        <v>466989</v>
      </c>
      <c r="AB27" s="208">
        <f>SUM(AB21+AB24)</f>
        <v>755022</v>
      </c>
    </row>
    <row r="28" spans="1:28" ht="15.75" customHeight="1" thickBot="1">
      <c r="A28" s="578"/>
      <c r="B28" s="228" t="s">
        <v>106</v>
      </c>
      <c r="C28" s="229">
        <f t="shared" si="7"/>
        <v>1045</v>
      </c>
      <c r="D28" s="180">
        <v>2075</v>
      </c>
      <c r="E28" s="229">
        <f t="shared" si="7"/>
        <v>1035</v>
      </c>
      <c r="F28" s="180">
        <v>1755</v>
      </c>
      <c r="G28" s="229">
        <f t="shared" si="7"/>
        <v>1595</v>
      </c>
      <c r="H28" s="180">
        <v>2570</v>
      </c>
      <c r="I28" s="229">
        <f t="shared" si="7"/>
        <v>957</v>
      </c>
      <c r="J28" s="180">
        <v>1564</v>
      </c>
      <c r="K28" s="229">
        <f t="shared" si="7"/>
        <v>916</v>
      </c>
      <c r="L28" s="180">
        <f>L22+L25</f>
        <v>1503</v>
      </c>
      <c r="M28" s="248">
        <f>M22+M25</f>
        <v>1791</v>
      </c>
      <c r="N28" s="257">
        <f t="shared" si="7"/>
        <v>3467</v>
      </c>
      <c r="O28" s="253">
        <f t="shared" si="7"/>
        <v>2537</v>
      </c>
      <c r="P28" s="230">
        <f t="shared" si="7"/>
        <v>4266</v>
      </c>
      <c r="Q28" s="229">
        <f t="shared" si="7"/>
        <v>3688</v>
      </c>
      <c r="R28" s="230">
        <f t="shared" si="7"/>
        <v>5875</v>
      </c>
      <c r="S28" s="229">
        <f t="shared" si="7"/>
        <v>3414</v>
      </c>
      <c r="T28" s="230">
        <f t="shared" si="7"/>
        <v>5857</v>
      </c>
      <c r="U28" s="229">
        <f>U22+U25</f>
        <v>3232</v>
      </c>
      <c r="V28" s="230">
        <f>V22+V25</f>
        <v>5567</v>
      </c>
      <c r="W28" s="231">
        <f t="shared" si="7"/>
        <v>2142</v>
      </c>
      <c r="X28" s="231">
        <f t="shared" si="7"/>
        <v>3572</v>
      </c>
      <c r="Y28" s="229">
        <f t="shared" si="7"/>
        <v>1786</v>
      </c>
      <c r="Z28" s="230">
        <f t="shared" si="7"/>
        <v>2948</v>
      </c>
      <c r="AA28" s="232">
        <f>SUM(AA22+AA25)</f>
        <v>24138</v>
      </c>
      <c r="AB28" s="232">
        <f>SUM(AB22+AB25)</f>
        <v>41019</v>
      </c>
    </row>
    <row r="29" spans="1:28" ht="15.75" customHeight="1" thickBot="1">
      <c r="A29" s="579"/>
      <c r="B29" s="233" t="s">
        <v>66</v>
      </c>
      <c r="C29" s="234">
        <f t="shared" si="7"/>
        <v>24733</v>
      </c>
      <c r="D29" s="235">
        <f t="shared" si="7"/>
        <v>42954</v>
      </c>
      <c r="E29" s="234">
        <f t="shared" si="7"/>
        <v>27376</v>
      </c>
      <c r="F29" s="235">
        <f t="shared" si="7"/>
        <v>46442</v>
      </c>
      <c r="G29" s="234">
        <f t="shared" si="7"/>
        <v>35835</v>
      </c>
      <c r="H29" s="235">
        <f t="shared" si="7"/>
        <v>59319</v>
      </c>
      <c r="I29" s="234">
        <f t="shared" si="7"/>
        <v>27117</v>
      </c>
      <c r="J29" s="235">
        <f t="shared" si="7"/>
        <v>171998</v>
      </c>
      <c r="K29" s="234">
        <f t="shared" si="7"/>
        <v>20124</v>
      </c>
      <c r="L29" s="60">
        <f>L27+L28</f>
        <v>34401</v>
      </c>
      <c r="M29" s="234">
        <f t="shared" si="7"/>
        <v>44638</v>
      </c>
      <c r="N29" s="255">
        <f t="shared" si="7"/>
        <v>71882</v>
      </c>
      <c r="O29" s="234">
        <f t="shared" si="7"/>
        <v>47004</v>
      </c>
      <c r="P29" s="235">
        <f t="shared" si="7"/>
        <v>73417</v>
      </c>
      <c r="Q29" s="234">
        <f t="shared" si="7"/>
        <v>53675</v>
      </c>
      <c r="R29" s="235">
        <f t="shared" si="7"/>
        <v>84733</v>
      </c>
      <c r="S29" s="234">
        <f t="shared" si="7"/>
        <v>58051</v>
      </c>
      <c r="T29" s="235">
        <f t="shared" si="7"/>
        <v>92985</v>
      </c>
      <c r="U29" s="234">
        <f t="shared" si="7"/>
        <v>64142</v>
      </c>
      <c r="V29" s="235">
        <f>V23+V26</f>
        <v>102206</v>
      </c>
      <c r="W29" s="236">
        <f>W23+W26</f>
        <v>53962</v>
      </c>
      <c r="X29" s="236">
        <f t="shared" si="7"/>
        <v>84739</v>
      </c>
      <c r="Y29" s="234">
        <f>Y23+Y26</f>
        <v>34470</v>
      </c>
      <c r="Z29" s="235">
        <f t="shared" si="7"/>
        <v>58965</v>
      </c>
      <c r="AA29" s="237">
        <f>SUM(AA27:AA28)</f>
        <v>491127</v>
      </c>
      <c r="AB29" s="237">
        <f>SUM(AB27:AB28)</f>
        <v>796041</v>
      </c>
    </row>
    <row r="30" spans="1:28" s="101" customFormat="1" ht="15.75" customHeight="1">
      <c r="A30" s="283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39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</row>
    <row r="31" spans="1:28" s="101" customFormat="1" ht="15.75" customHeight="1">
      <c r="A31" s="283"/>
      <c r="B31" s="284"/>
      <c r="C31" s="285"/>
      <c r="D31" s="285"/>
      <c r="E31" s="285"/>
      <c r="F31" s="285"/>
      <c r="G31" s="285"/>
      <c r="H31" s="285"/>
      <c r="I31" s="285"/>
      <c r="J31" s="285"/>
      <c r="K31" s="285"/>
      <c r="L31" s="39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</row>
    <row r="32" spans="1:16" s="189" customFormat="1" ht="30" customHeight="1">
      <c r="A32" s="597" t="s">
        <v>212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</row>
    <row r="33" spans="1:16" s="189" customFormat="1" ht="15.75" customHeight="1" thickBot="1">
      <c r="A33" s="280"/>
      <c r="B33" s="280"/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28" ht="15.75" customHeight="1" thickBot="1">
      <c r="A34" s="585">
        <v>2020</v>
      </c>
      <c r="B34" s="586"/>
      <c r="C34" s="589" t="s">
        <v>94</v>
      </c>
      <c r="D34" s="590"/>
      <c r="E34" s="583" t="s">
        <v>95</v>
      </c>
      <c r="F34" s="581"/>
      <c r="G34" s="580" t="s">
        <v>96</v>
      </c>
      <c r="H34" s="581"/>
      <c r="I34" s="580" t="s">
        <v>97</v>
      </c>
      <c r="J34" s="581"/>
      <c r="K34" s="580" t="s">
        <v>98</v>
      </c>
      <c r="L34" s="581"/>
      <c r="M34" s="580" t="s">
        <v>3</v>
      </c>
      <c r="N34" s="581"/>
      <c r="O34" s="580" t="s">
        <v>99</v>
      </c>
      <c r="P34" s="581"/>
      <c r="Q34" s="580" t="s">
        <v>100</v>
      </c>
      <c r="R34" s="581"/>
      <c r="S34" s="580" t="s">
        <v>101</v>
      </c>
      <c r="T34" s="581"/>
      <c r="U34" s="580" t="s">
        <v>102</v>
      </c>
      <c r="V34" s="581"/>
      <c r="W34" s="580" t="s">
        <v>103</v>
      </c>
      <c r="X34" s="581"/>
      <c r="Y34" s="580" t="s">
        <v>104</v>
      </c>
      <c r="Z34" s="582"/>
      <c r="AA34" s="583" t="s">
        <v>66</v>
      </c>
      <c r="AB34" s="582"/>
    </row>
    <row r="35" spans="1:28" ht="15.75" customHeight="1" thickBot="1">
      <c r="A35" s="587"/>
      <c r="B35" s="588"/>
      <c r="C35" s="282" t="s">
        <v>200</v>
      </c>
      <c r="D35" s="201" t="s">
        <v>201</v>
      </c>
      <c r="E35" s="282" t="s">
        <v>200</v>
      </c>
      <c r="F35" s="201" t="s">
        <v>201</v>
      </c>
      <c r="G35" s="282" t="s">
        <v>200</v>
      </c>
      <c r="H35" s="201" t="s">
        <v>201</v>
      </c>
      <c r="I35" s="282" t="s">
        <v>200</v>
      </c>
      <c r="J35" s="201" t="s">
        <v>201</v>
      </c>
      <c r="K35" s="282" t="s">
        <v>200</v>
      </c>
      <c r="L35" s="201" t="s">
        <v>201</v>
      </c>
      <c r="M35" s="282" t="s">
        <v>200</v>
      </c>
      <c r="N35" s="201" t="s">
        <v>201</v>
      </c>
      <c r="O35" s="282" t="s">
        <v>200</v>
      </c>
      <c r="P35" s="201" t="s">
        <v>201</v>
      </c>
      <c r="Q35" s="282" t="s">
        <v>200</v>
      </c>
      <c r="R35" s="201" t="s">
        <v>201</v>
      </c>
      <c r="S35" s="282" t="s">
        <v>200</v>
      </c>
      <c r="T35" s="201" t="s">
        <v>201</v>
      </c>
      <c r="U35" s="282" t="s">
        <v>200</v>
      </c>
      <c r="V35" s="201" t="s">
        <v>201</v>
      </c>
      <c r="W35" s="282" t="s">
        <v>200</v>
      </c>
      <c r="X35" s="202" t="s">
        <v>201</v>
      </c>
      <c r="Y35" s="282" t="s">
        <v>200</v>
      </c>
      <c r="Z35" s="201" t="s">
        <v>201</v>
      </c>
      <c r="AA35" s="282" t="s">
        <v>200</v>
      </c>
      <c r="AB35" s="201" t="s">
        <v>201</v>
      </c>
    </row>
    <row r="36" spans="1:28" ht="15.75" customHeight="1" thickBot="1">
      <c r="A36" s="574" t="s">
        <v>138</v>
      </c>
      <c r="B36" s="203" t="s">
        <v>105</v>
      </c>
      <c r="C36" s="204">
        <v>27379</v>
      </c>
      <c r="D36" s="180">
        <v>46817</v>
      </c>
      <c r="E36" s="204">
        <v>24754</v>
      </c>
      <c r="F36" s="180">
        <v>43587</v>
      </c>
      <c r="G36" s="204">
        <v>15851</v>
      </c>
      <c r="H36" s="180">
        <v>24957</v>
      </c>
      <c r="I36" s="204">
        <v>4579</v>
      </c>
      <c r="J36" s="180">
        <v>9245</v>
      </c>
      <c r="K36" s="204">
        <v>6927</v>
      </c>
      <c r="L36" s="180">
        <v>12337</v>
      </c>
      <c r="M36" s="204">
        <v>16630</v>
      </c>
      <c r="N36" s="180">
        <v>25867</v>
      </c>
      <c r="O36" s="204">
        <v>19082</v>
      </c>
      <c r="P36" s="180">
        <v>30787</v>
      </c>
      <c r="Q36" s="204">
        <v>18523</v>
      </c>
      <c r="R36" s="180">
        <v>29551</v>
      </c>
      <c r="S36" s="204">
        <v>20086</v>
      </c>
      <c r="T36" s="180">
        <v>30569</v>
      </c>
      <c r="U36" s="204">
        <v>26503</v>
      </c>
      <c r="V36" s="180">
        <v>39032</v>
      </c>
      <c r="W36" s="206">
        <v>20729</v>
      </c>
      <c r="X36" s="180">
        <v>33945</v>
      </c>
      <c r="Y36" s="207">
        <v>13325</v>
      </c>
      <c r="Z36" s="180">
        <v>21957</v>
      </c>
      <c r="AA36" s="208">
        <f>SUM(C36+E36+G36+I36+K36+M36+O36+Q36+S36+U36+W36+Y36)</f>
        <v>214368</v>
      </c>
      <c r="AB36" s="208">
        <f>SUM(D36+F36+H36+J36+L36+N36+P36+R36+T36+V36+X36+Z36)</f>
        <v>348651</v>
      </c>
    </row>
    <row r="37" spans="1:28" ht="15.75" customHeight="1" thickBot="1">
      <c r="A37" s="575"/>
      <c r="B37" s="209" t="s">
        <v>106</v>
      </c>
      <c r="C37" s="210">
        <v>1754</v>
      </c>
      <c r="D37" s="180">
        <v>3196</v>
      </c>
      <c r="E37" s="210">
        <v>1302</v>
      </c>
      <c r="F37" s="180">
        <v>2534</v>
      </c>
      <c r="G37" s="210">
        <v>510</v>
      </c>
      <c r="H37" s="180">
        <v>929</v>
      </c>
      <c r="I37" s="210">
        <v>61</v>
      </c>
      <c r="J37" s="180">
        <v>192</v>
      </c>
      <c r="K37" s="210">
        <v>95</v>
      </c>
      <c r="L37" s="180">
        <v>238</v>
      </c>
      <c r="M37" s="210">
        <v>364</v>
      </c>
      <c r="N37" s="180">
        <v>636</v>
      </c>
      <c r="O37" s="210">
        <v>556</v>
      </c>
      <c r="P37" s="180">
        <v>811</v>
      </c>
      <c r="Q37" s="210">
        <v>774</v>
      </c>
      <c r="R37" s="180">
        <v>14935</v>
      </c>
      <c r="S37" s="210">
        <v>1342</v>
      </c>
      <c r="T37" s="180">
        <v>2218</v>
      </c>
      <c r="U37" s="210">
        <v>1480</v>
      </c>
      <c r="V37" s="180">
        <v>2269</v>
      </c>
      <c r="W37" s="212">
        <v>1194</v>
      </c>
      <c r="X37" s="180">
        <v>2066</v>
      </c>
      <c r="Y37" s="213">
        <v>1235</v>
      </c>
      <c r="Z37" s="180">
        <v>2153</v>
      </c>
      <c r="AA37" s="214">
        <f>SUM(C37+E37+G37+I37+K37+M37+O37+Q37+S37+U37+W37+Y37)</f>
        <v>10667</v>
      </c>
      <c r="AB37" s="214">
        <f>SUM(D37+F37+H37+J37+L37+N37+P37+R37+T37+V37+X37+Z37)</f>
        <v>32177</v>
      </c>
    </row>
    <row r="38" spans="1:28" ht="15.75" customHeight="1" thickBot="1">
      <c r="A38" s="576"/>
      <c r="B38" s="215" t="s">
        <v>66</v>
      </c>
      <c r="C38" s="216">
        <v>29133</v>
      </c>
      <c r="D38" s="180">
        <f>D36+D37</f>
        <v>50013</v>
      </c>
      <c r="E38" s="216">
        <v>26056</v>
      </c>
      <c r="F38" s="180">
        <f>F36+F37</f>
        <v>46121</v>
      </c>
      <c r="G38" s="216">
        <v>16361</v>
      </c>
      <c r="H38" s="180">
        <f>H36+H37</f>
        <v>25886</v>
      </c>
      <c r="I38" s="216">
        <v>4640</v>
      </c>
      <c r="J38" s="180">
        <f>J36+J37</f>
        <v>9437</v>
      </c>
      <c r="K38" s="216">
        <v>7022</v>
      </c>
      <c r="L38" s="180">
        <f>L36+L37</f>
        <v>12575</v>
      </c>
      <c r="M38" s="216">
        <v>16994</v>
      </c>
      <c r="N38" s="180">
        <f>N36+N37</f>
        <v>26503</v>
      </c>
      <c r="O38" s="216">
        <v>19638</v>
      </c>
      <c r="P38" s="180">
        <f>P36+P37</f>
        <v>31598</v>
      </c>
      <c r="Q38" s="216">
        <v>19297</v>
      </c>
      <c r="R38" s="180">
        <f>R36+R37</f>
        <v>44486</v>
      </c>
      <c r="S38" s="216">
        <v>21428</v>
      </c>
      <c r="T38" s="180">
        <f>T36+T37</f>
        <v>32787</v>
      </c>
      <c r="U38" s="216">
        <v>27983</v>
      </c>
      <c r="V38" s="180">
        <f>V36+V37</f>
        <v>41301</v>
      </c>
      <c r="W38" s="218">
        <v>2193</v>
      </c>
      <c r="X38" s="180">
        <f>X36+X37</f>
        <v>36011</v>
      </c>
      <c r="Y38" s="219">
        <f>Y36+Y37</f>
        <v>14560</v>
      </c>
      <c r="Z38" s="180">
        <f>Z36+Z37</f>
        <v>24110</v>
      </c>
      <c r="AA38" s="220">
        <f>SUM(AA36:AA37)</f>
        <v>225035</v>
      </c>
      <c r="AB38" s="220">
        <f>SUM(AB36:AB37)</f>
        <v>380828</v>
      </c>
    </row>
    <row r="39" spans="1:28" ht="15.75" customHeight="1" thickBot="1">
      <c r="A39" s="577" t="s">
        <v>139</v>
      </c>
      <c r="B39" s="203" t="s">
        <v>105</v>
      </c>
      <c r="C39" s="221">
        <v>7385</v>
      </c>
      <c r="D39" s="180">
        <v>17183</v>
      </c>
      <c r="E39" s="223">
        <v>7399</v>
      </c>
      <c r="F39" s="180">
        <v>16189</v>
      </c>
      <c r="G39" s="221">
        <v>4586</v>
      </c>
      <c r="H39" s="180">
        <v>12189</v>
      </c>
      <c r="I39" s="221">
        <v>2154</v>
      </c>
      <c r="J39" s="180">
        <v>8015</v>
      </c>
      <c r="K39" s="221">
        <v>5162</v>
      </c>
      <c r="L39" s="180">
        <v>11036</v>
      </c>
      <c r="M39" s="221">
        <v>7490</v>
      </c>
      <c r="N39" s="180">
        <v>14810</v>
      </c>
      <c r="O39" s="221">
        <v>7283</v>
      </c>
      <c r="P39" s="180">
        <v>13289</v>
      </c>
      <c r="Q39" s="221">
        <v>7453</v>
      </c>
      <c r="R39" s="180">
        <v>1296</v>
      </c>
      <c r="S39" s="221">
        <v>8074</v>
      </c>
      <c r="T39" s="180">
        <v>16342</v>
      </c>
      <c r="U39" s="221">
        <v>8683</v>
      </c>
      <c r="V39" s="180">
        <v>16305</v>
      </c>
      <c r="W39" s="224">
        <v>8387</v>
      </c>
      <c r="X39" s="180">
        <v>16254</v>
      </c>
      <c r="Y39" s="225">
        <v>8388</v>
      </c>
      <c r="Z39" s="180">
        <v>16675</v>
      </c>
      <c r="AA39" s="208">
        <f>SUM(C39+E39+G39+I39+K39+M39+O39+Q39+S39+U39+W39+Y39)</f>
        <v>82444</v>
      </c>
      <c r="AB39" s="208">
        <f>SUM(D39+F39+H39+J39+L39+N39+P39+R39+T39+V39+X39+Z39)</f>
        <v>159583</v>
      </c>
    </row>
    <row r="40" spans="1:28" ht="15.75" customHeight="1" thickBot="1">
      <c r="A40" s="578"/>
      <c r="B40" s="209" t="s">
        <v>106</v>
      </c>
      <c r="C40" s="210">
        <v>82</v>
      </c>
      <c r="D40" s="180">
        <v>119</v>
      </c>
      <c r="E40" s="210">
        <v>74</v>
      </c>
      <c r="F40" s="180">
        <v>81</v>
      </c>
      <c r="G40" s="210">
        <v>27</v>
      </c>
      <c r="H40" s="180">
        <v>31</v>
      </c>
      <c r="I40" s="210">
        <v>8</v>
      </c>
      <c r="J40" s="180">
        <v>15</v>
      </c>
      <c r="K40" s="210">
        <v>10</v>
      </c>
      <c r="L40" s="180">
        <v>10</v>
      </c>
      <c r="M40" s="210">
        <v>55</v>
      </c>
      <c r="N40" s="180">
        <v>91</v>
      </c>
      <c r="O40" s="210">
        <v>75</v>
      </c>
      <c r="P40" s="180">
        <v>121</v>
      </c>
      <c r="Q40" s="210">
        <v>148</v>
      </c>
      <c r="R40" s="180">
        <v>191</v>
      </c>
      <c r="S40" s="210">
        <v>109</v>
      </c>
      <c r="T40" s="180">
        <v>148</v>
      </c>
      <c r="U40" s="210">
        <v>89</v>
      </c>
      <c r="V40" s="180">
        <v>167</v>
      </c>
      <c r="W40" s="212">
        <v>81</v>
      </c>
      <c r="X40" s="180">
        <v>120</v>
      </c>
      <c r="Y40" s="226">
        <v>78</v>
      </c>
      <c r="Z40" s="180">
        <v>138</v>
      </c>
      <c r="AA40" s="214">
        <f>SUM(C40+E40+G40+I40+K40+M40+O40+Q40+S40+U40+W40+Y40)</f>
        <v>836</v>
      </c>
      <c r="AB40" s="214">
        <f>SUM(D40+F40+H40+J40+L40+N40+P40+R40+T40+V40+X40+Z40)</f>
        <v>1232</v>
      </c>
    </row>
    <row r="41" spans="1:28" ht="15.75" customHeight="1" thickBot="1">
      <c r="A41" s="579"/>
      <c r="B41" s="215" t="s">
        <v>66</v>
      </c>
      <c r="C41" s="216">
        <v>7467</v>
      </c>
      <c r="D41" s="180">
        <f>D39+D40</f>
        <v>17302</v>
      </c>
      <c r="E41" s="216">
        <v>7473</v>
      </c>
      <c r="F41" s="180">
        <f>F39+F40</f>
        <v>16270</v>
      </c>
      <c r="G41" s="216">
        <v>4613</v>
      </c>
      <c r="H41" s="180">
        <f>H39+H40</f>
        <v>12220</v>
      </c>
      <c r="I41" s="216">
        <v>2162</v>
      </c>
      <c r="J41" s="180">
        <f>J39+J40</f>
        <v>8030</v>
      </c>
      <c r="K41" s="216">
        <f aca="true" t="shared" si="8" ref="K41:Z41">K39+K40</f>
        <v>5172</v>
      </c>
      <c r="L41" s="180">
        <f t="shared" si="8"/>
        <v>11046</v>
      </c>
      <c r="M41" s="216">
        <f t="shared" si="8"/>
        <v>7545</v>
      </c>
      <c r="N41" s="180">
        <f t="shared" si="8"/>
        <v>14901</v>
      </c>
      <c r="O41" s="216">
        <f t="shared" si="8"/>
        <v>7358</v>
      </c>
      <c r="P41" s="180">
        <f t="shared" si="8"/>
        <v>13410</v>
      </c>
      <c r="Q41" s="216">
        <f t="shared" si="8"/>
        <v>7601</v>
      </c>
      <c r="R41" s="180">
        <f t="shared" si="8"/>
        <v>1487</v>
      </c>
      <c r="S41" s="216">
        <f t="shared" si="8"/>
        <v>8183</v>
      </c>
      <c r="T41" s="180">
        <f t="shared" si="8"/>
        <v>16490</v>
      </c>
      <c r="U41" s="216">
        <f t="shared" si="8"/>
        <v>8772</v>
      </c>
      <c r="V41" s="180">
        <f t="shared" si="8"/>
        <v>16472</v>
      </c>
      <c r="W41" s="218">
        <f t="shared" si="8"/>
        <v>8468</v>
      </c>
      <c r="X41" s="180">
        <f t="shared" si="8"/>
        <v>16374</v>
      </c>
      <c r="Y41" s="219">
        <f t="shared" si="8"/>
        <v>8466</v>
      </c>
      <c r="Z41" s="180">
        <f t="shared" si="8"/>
        <v>16813</v>
      </c>
      <c r="AA41" s="220">
        <f>SUM(AA39:AA40)</f>
        <v>83280</v>
      </c>
      <c r="AB41" s="220">
        <f>SUM(AB39:AB40)</f>
        <v>160815</v>
      </c>
    </row>
    <row r="42" spans="1:28" ht="15.75" customHeight="1" thickBot="1">
      <c r="A42" s="577" t="s">
        <v>66</v>
      </c>
      <c r="B42" s="203" t="s">
        <v>105</v>
      </c>
      <c r="C42" s="204">
        <v>34764</v>
      </c>
      <c r="D42" s="180">
        <f>D36+D39</f>
        <v>64000</v>
      </c>
      <c r="E42" s="204">
        <v>32153</v>
      </c>
      <c r="F42" s="180">
        <f>F36+F39</f>
        <v>59776</v>
      </c>
      <c r="G42" s="204">
        <v>20437</v>
      </c>
      <c r="H42" s="180">
        <f>H36+H39</f>
        <v>37146</v>
      </c>
      <c r="I42" s="204">
        <v>6733</v>
      </c>
      <c r="J42" s="180">
        <f aca="true" t="shared" si="9" ref="J42:O43">J36+J39</f>
        <v>17260</v>
      </c>
      <c r="K42" s="204">
        <f t="shared" si="9"/>
        <v>12089</v>
      </c>
      <c r="L42" s="180">
        <f t="shared" si="9"/>
        <v>23373</v>
      </c>
      <c r="M42" s="204">
        <f t="shared" si="9"/>
        <v>24120</v>
      </c>
      <c r="N42" s="180">
        <f t="shared" si="9"/>
        <v>40677</v>
      </c>
      <c r="O42" s="204">
        <f t="shared" si="9"/>
        <v>26365</v>
      </c>
      <c r="P42" s="180">
        <v>44076</v>
      </c>
      <c r="Q42" s="204">
        <f aca="true" t="shared" si="10" ref="Q42:V43">Q36+Q39</f>
        <v>25976</v>
      </c>
      <c r="R42" s="180">
        <f t="shared" si="10"/>
        <v>30847</v>
      </c>
      <c r="S42" s="204">
        <f t="shared" si="10"/>
        <v>28160</v>
      </c>
      <c r="T42" s="180">
        <f t="shared" si="10"/>
        <v>46911</v>
      </c>
      <c r="U42" s="204">
        <f t="shared" si="10"/>
        <v>35186</v>
      </c>
      <c r="V42" s="180">
        <f t="shared" si="10"/>
        <v>55337</v>
      </c>
      <c r="W42" s="206">
        <f aca="true" t="shared" si="11" ref="W42:Z43">W36+W39</f>
        <v>29116</v>
      </c>
      <c r="X42" s="180">
        <f t="shared" si="11"/>
        <v>50199</v>
      </c>
      <c r="Y42" s="204">
        <f t="shared" si="11"/>
        <v>21713</v>
      </c>
      <c r="Z42" s="180">
        <f t="shared" si="11"/>
        <v>38632</v>
      </c>
      <c r="AA42" s="208">
        <f>SUM(AA36+AA39)</f>
        <v>296812</v>
      </c>
      <c r="AB42" s="208">
        <f>SUM(AB36+AB39)</f>
        <v>508234</v>
      </c>
    </row>
    <row r="43" spans="1:28" ht="15.75" customHeight="1" thickBot="1">
      <c r="A43" s="578"/>
      <c r="B43" s="228" t="s">
        <v>106</v>
      </c>
      <c r="C43" s="229">
        <v>1836</v>
      </c>
      <c r="D43" s="180">
        <f>D37+D40</f>
        <v>3315</v>
      </c>
      <c r="E43" s="229">
        <v>1376</v>
      </c>
      <c r="F43" s="180">
        <f>F37+F40</f>
        <v>2615</v>
      </c>
      <c r="G43" s="229">
        <v>537</v>
      </c>
      <c r="H43" s="180">
        <f>H37+H40</f>
        <v>960</v>
      </c>
      <c r="I43" s="229">
        <v>69</v>
      </c>
      <c r="J43" s="180">
        <f t="shared" si="9"/>
        <v>207</v>
      </c>
      <c r="K43" s="229">
        <f t="shared" si="9"/>
        <v>105</v>
      </c>
      <c r="L43" s="180">
        <f t="shared" si="9"/>
        <v>248</v>
      </c>
      <c r="M43" s="229">
        <f t="shared" si="9"/>
        <v>419</v>
      </c>
      <c r="N43" s="180">
        <f t="shared" si="9"/>
        <v>727</v>
      </c>
      <c r="O43" s="229">
        <f t="shared" si="9"/>
        <v>631</v>
      </c>
      <c r="P43" s="180">
        <v>932</v>
      </c>
      <c r="Q43" s="229">
        <f t="shared" si="10"/>
        <v>922</v>
      </c>
      <c r="R43" s="180">
        <f t="shared" si="10"/>
        <v>15126</v>
      </c>
      <c r="S43" s="229">
        <f t="shared" si="10"/>
        <v>1451</v>
      </c>
      <c r="T43" s="180">
        <f t="shared" si="10"/>
        <v>2366</v>
      </c>
      <c r="U43" s="229">
        <f t="shared" si="10"/>
        <v>1569</v>
      </c>
      <c r="V43" s="180">
        <f t="shared" si="10"/>
        <v>2436</v>
      </c>
      <c r="W43" s="231">
        <f>W37+W40</f>
        <v>1275</v>
      </c>
      <c r="X43" s="180">
        <f t="shared" si="11"/>
        <v>2186</v>
      </c>
      <c r="Y43" s="229">
        <f>Y37+Y40</f>
        <v>1313</v>
      </c>
      <c r="Z43" s="180">
        <f t="shared" si="11"/>
        <v>2291</v>
      </c>
      <c r="AA43" s="232">
        <f>SUM(AA37+AA40)</f>
        <v>11503</v>
      </c>
      <c r="AB43" s="232">
        <f>SUM(AB37+AB40)</f>
        <v>33409</v>
      </c>
    </row>
    <row r="44" spans="1:28" ht="15.75" customHeight="1" thickBot="1">
      <c r="A44" s="579"/>
      <c r="B44" s="233" t="s">
        <v>66</v>
      </c>
      <c r="C44" s="234">
        <f aca="true" t="shared" si="12" ref="C44:U44">C38+C41</f>
        <v>36600</v>
      </c>
      <c r="D44" s="235">
        <f t="shared" si="12"/>
        <v>67315</v>
      </c>
      <c r="E44" s="234">
        <f t="shared" si="12"/>
        <v>33529</v>
      </c>
      <c r="F44" s="235">
        <f t="shared" si="12"/>
        <v>62391</v>
      </c>
      <c r="G44" s="234">
        <f t="shared" si="12"/>
        <v>20974</v>
      </c>
      <c r="H44" s="235">
        <f t="shared" si="12"/>
        <v>38106</v>
      </c>
      <c r="I44" s="234">
        <f t="shared" si="12"/>
        <v>6802</v>
      </c>
      <c r="J44" s="235">
        <f t="shared" si="12"/>
        <v>17467</v>
      </c>
      <c r="K44" s="234">
        <f t="shared" si="12"/>
        <v>12194</v>
      </c>
      <c r="L44" s="235">
        <f t="shared" si="12"/>
        <v>23621</v>
      </c>
      <c r="M44" s="234">
        <f t="shared" si="12"/>
        <v>24539</v>
      </c>
      <c r="N44" s="235">
        <f t="shared" si="12"/>
        <v>41404</v>
      </c>
      <c r="O44" s="234">
        <f t="shared" si="12"/>
        <v>26996</v>
      </c>
      <c r="P44" s="235">
        <f t="shared" si="12"/>
        <v>45008</v>
      </c>
      <c r="Q44" s="234">
        <f t="shared" si="12"/>
        <v>26898</v>
      </c>
      <c r="R44" s="235">
        <f t="shared" si="12"/>
        <v>45973</v>
      </c>
      <c r="S44" s="234">
        <f t="shared" si="12"/>
        <v>29611</v>
      </c>
      <c r="T44" s="235">
        <f t="shared" si="12"/>
        <v>49277</v>
      </c>
      <c r="U44" s="234">
        <f t="shared" si="12"/>
        <v>36755</v>
      </c>
      <c r="V44" s="235">
        <f>V38+V41</f>
        <v>57773</v>
      </c>
      <c r="W44" s="236">
        <f>W42+W43</f>
        <v>30391</v>
      </c>
      <c r="X44" s="236">
        <f>X38+X41</f>
        <v>52385</v>
      </c>
      <c r="Y44" s="234">
        <f>Y38+Y41</f>
        <v>23026</v>
      </c>
      <c r="Z44" s="235">
        <f>Z38+Z41</f>
        <v>40923</v>
      </c>
      <c r="AA44" s="237">
        <f>SUM(AA42:AA43)</f>
        <v>308315</v>
      </c>
      <c r="AB44" s="237">
        <f>SUM(AB42:AB43)</f>
        <v>541643</v>
      </c>
    </row>
    <row r="45" spans="1:17" ht="15.75" customHeight="1">
      <c r="A45" s="591"/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196"/>
    </row>
    <row r="46" spans="1:16" ht="15.75" customHeight="1">
      <c r="A46" s="584"/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</row>
    <row r="47" spans="1:16" ht="15.75" customHeight="1" thickBot="1">
      <c r="A47" s="593" t="s">
        <v>213</v>
      </c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5"/>
    </row>
    <row r="48" spans="1:28" ht="15.75" customHeight="1" thickBot="1">
      <c r="A48" s="585">
        <v>2019</v>
      </c>
      <c r="B48" s="586"/>
      <c r="C48" s="589" t="s">
        <v>94</v>
      </c>
      <c r="D48" s="590"/>
      <c r="E48" s="583" t="s">
        <v>95</v>
      </c>
      <c r="F48" s="581"/>
      <c r="G48" s="580" t="s">
        <v>96</v>
      </c>
      <c r="H48" s="581"/>
      <c r="I48" s="580" t="s">
        <v>97</v>
      </c>
      <c r="J48" s="581"/>
      <c r="K48" s="580" t="s">
        <v>98</v>
      </c>
      <c r="L48" s="581"/>
      <c r="M48" s="580" t="s">
        <v>3</v>
      </c>
      <c r="N48" s="581"/>
      <c r="O48" s="580" t="s">
        <v>99</v>
      </c>
      <c r="P48" s="581"/>
      <c r="Q48" s="580" t="s">
        <v>100</v>
      </c>
      <c r="R48" s="581"/>
      <c r="S48" s="580" t="s">
        <v>101</v>
      </c>
      <c r="T48" s="581"/>
      <c r="U48" s="580" t="s">
        <v>102</v>
      </c>
      <c r="V48" s="581"/>
      <c r="W48" s="580" t="s">
        <v>103</v>
      </c>
      <c r="X48" s="581"/>
      <c r="Y48" s="580" t="s">
        <v>104</v>
      </c>
      <c r="Z48" s="582"/>
      <c r="AA48" s="583" t="s">
        <v>66</v>
      </c>
      <c r="AB48" s="582"/>
    </row>
    <row r="49" spans="1:28" ht="15.75" customHeight="1" thickBot="1">
      <c r="A49" s="587"/>
      <c r="B49" s="588"/>
      <c r="C49" s="200" t="s">
        <v>200</v>
      </c>
      <c r="D49" s="201" t="s">
        <v>201</v>
      </c>
      <c r="E49" s="200" t="s">
        <v>200</v>
      </c>
      <c r="F49" s="201" t="s">
        <v>201</v>
      </c>
      <c r="G49" s="200" t="s">
        <v>200</v>
      </c>
      <c r="H49" s="201" t="s">
        <v>201</v>
      </c>
      <c r="I49" s="200" t="s">
        <v>200</v>
      </c>
      <c r="J49" s="201" t="s">
        <v>201</v>
      </c>
      <c r="K49" s="200" t="s">
        <v>200</v>
      </c>
      <c r="L49" s="201" t="s">
        <v>201</v>
      </c>
      <c r="M49" s="200" t="s">
        <v>200</v>
      </c>
      <c r="N49" s="201" t="s">
        <v>201</v>
      </c>
      <c r="O49" s="200" t="s">
        <v>200</v>
      </c>
      <c r="P49" s="201" t="s">
        <v>201</v>
      </c>
      <c r="Q49" s="200" t="s">
        <v>200</v>
      </c>
      <c r="R49" s="201" t="s">
        <v>201</v>
      </c>
      <c r="S49" s="200" t="s">
        <v>200</v>
      </c>
      <c r="T49" s="201" t="s">
        <v>201</v>
      </c>
      <c r="U49" s="200" t="s">
        <v>200</v>
      </c>
      <c r="V49" s="201" t="s">
        <v>201</v>
      </c>
      <c r="W49" s="200" t="s">
        <v>200</v>
      </c>
      <c r="X49" s="202" t="s">
        <v>201</v>
      </c>
      <c r="Y49" s="200" t="s">
        <v>200</v>
      </c>
      <c r="Z49" s="201" t="s">
        <v>201</v>
      </c>
      <c r="AA49" s="200" t="s">
        <v>200</v>
      </c>
      <c r="AB49" s="201" t="s">
        <v>201</v>
      </c>
    </row>
    <row r="50" spans="1:28" ht="15.75" customHeight="1" thickBot="1">
      <c r="A50" s="574" t="s">
        <v>138</v>
      </c>
      <c r="B50" s="203" t="s">
        <v>105</v>
      </c>
      <c r="C50" s="204">
        <v>24154</v>
      </c>
      <c r="D50" s="180">
        <v>43138</v>
      </c>
      <c r="E50" s="204">
        <v>22183</v>
      </c>
      <c r="F50" s="180">
        <v>43615</v>
      </c>
      <c r="G50" s="204">
        <v>49820</v>
      </c>
      <c r="H50" s="180">
        <v>97182</v>
      </c>
      <c r="I50" s="204">
        <v>52485</v>
      </c>
      <c r="J50" s="180">
        <v>80450</v>
      </c>
      <c r="K50" s="204">
        <v>24440</v>
      </c>
      <c r="L50" s="180">
        <v>45492</v>
      </c>
      <c r="M50" s="204">
        <v>43997</v>
      </c>
      <c r="N50" s="180">
        <v>70309</v>
      </c>
      <c r="O50" s="204">
        <v>33381</v>
      </c>
      <c r="P50" s="180">
        <v>51359</v>
      </c>
      <c r="Q50" s="204">
        <v>36174</v>
      </c>
      <c r="R50" s="180">
        <v>54579</v>
      </c>
      <c r="S50" s="204">
        <v>58431</v>
      </c>
      <c r="T50" s="180">
        <v>85657</v>
      </c>
      <c r="U50" s="204">
        <v>48404</v>
      </c>
      <c r="V50" s="180">
        <v>50519</v>
      </c>
      <c r="W50" s="206">
        <v>33883</v>
      </c>
      <c r="X50" s="180">
        <v>62412</v>
      </c>
      <c r="Y50" s="207">
        <v>24403</v>
      </c>
      <c r="Z50" s="180">
        <v>39626</v>
      </c>
      <c r="AA50" s="208">
        <f>Y50+W50+U50+S50+Q50+O50+M50+K50+I50+G50+E50+C50</f>
        <v>451755</v>
      </c>
      <c r="AB50" s="185">
        <v>724338</v>
      </c>
    </row>
    <row r="51" spans="1:28" ht="15.75" customHeight="1" thickBot="1">
      <c r="A51" s="575"/>
      <c r="B51" s="209" t="s">
        <v>106</v>
      </c>
      <c r="C51" s="210">
        <v>1073</v>
      </c>
      <c r="D51" s="180">
        <v>2120</v>
      </c>
      <c r="E51" s="210">
        <v>884</v>
      </c>
      <c r="F51" s="180">
        <v>2261</v>
      </c>
      <c r="G51" s="210">
        <v>1250</v>
      </c>
      <c r="H51" s="180">
        <v>2486</v>
      </c>
      <c r="I51" s="210">
        <v>1384</v>
      </c>
      <c r="J51" s="180">
        <v>3632</v>
      </c>
      <c r="K51" s="210">
        <v>1196</v>
      </c>
      <c r="L51" s="180">
        <v>2228</v>
      </c>
      <c r="M51" s="210">
        <v>1500</v>
      </c>
      <c r="N51" s="180">
        <v>2709</v>
      </c>
      <c r="O51" s="210">
        <v>2183</v>
      </c>
      <c r="P51" s="180">
        <v>3699</v>
      </c>
      <c r="Q51" s="210">
        <v>2625</v>
      </c>
      <c r="R51" s="180">
        <v>4564</v>
      </c>
      <c r="S51" s="210">
        <v>2459</v>
      </c>
      <c r="T51" s="180">
        <v>4305</v>
      </c>
      <c r="U51" s="210">
        <v>2062</v>
      </c>
      <c r="V51" s="180">
        <v>3543</v>
      </c>
      <c r="W51" s="212">
        <v>1337</v>
      </c>
      <c r="X51" s="180">
        <v>2138</v>
      </c>
      <c r="Y51" s="213">
        <v>1176</v>
      </c>
      <c r="Z51" s="180">
        <v>2381</v>
      </c>
      <c r="AA51" s="214">
        <f>C51+E51+G51+I51+K51+M51+O51+Q51+S51+U51+W51+Y51</f>
        <v>19129</v>
      </c>
      <c r="AB51" s="21">
        <v>36066</v>
      </c>
    </row>
    <row r="52" spans="1:28" ht="15.75" customHeight="1" thickBot="1">
      <c r="A52" s="576"/>
      <c r="B52" s="215" t="s">
        <v>66</v>
      </c>
      <c r="C52" s="216">
        <v>25227</v>
      </c>
      <c r="D52" s="180">
        <f>D50+D51</f>
        <v>45258</v>
      </c>
      <c r="E52" s="216">
        <v>23067</v>
      </c>
      <c r="F52" s="180">
        <f>F50+F51</f>
        <v>45876</v>
      </c>
      <c r="G52" s="216">
        <v>51070</v>
      </c>
      <c r="H52" s="180">
        <v>100668</v>
      </c>
      <c r="I52" s="216">
        <v>53869</v>
      </c>
      <c r="J52" s="180">
        <v>84082</v>
      </c>
      <c r="K52" s="216">
        <v>25636</v>
      </c>
      <c r="L52" s="180">
        <v>47720</v>
      </c>
      <c r="M52" s="216">
        <f aca="true" t="shared" si="13" ref="M52:Z52">M50+M51</f>
        <v>45497</v>
      </c>
      <c r="N52" s="180">
        <f t="shared" si="13"/>
        <v>73018</v>
      </c>
      <c r="O52" s="216">
        <f t="shared" si="13"/>
        <v>35564</v>
      </c>
      <c r="P52" s="180">
        <f t="shared" si="13"/>
        <v>55058</v>
      </c>
      <c r="Q52" s="216">
        <f t="shared" si="13"/>
        <v>38799</v>
      </c>
      <c r="R52" s="180">
        <f t="shared" si="13"/>
        <v>59143</v>
      </c>
      <c r="S52" s="216">
        <f t="shared" si="13"/>
        <v>60890</v>
      </c>
      <c r="T52" s="180">
        <f t="shared" si="13"/>
        <v>89962</v>
      </c>
      <c r="U52" s="216">
        <f t="shared" si="13"/>
        <v>50466</v>
      </c>
      <c r="V52" s="180">
        <f t="shared" si="13"/>
        <v>54062</v>
      </c>
      <c r="W52" s="218">
        <f t="shared" si="13"/>
        <v>35220</v>
      </c>
      <c r="X52" s="180">
        <f t="shared" si="13"/>
        <v>64550</v>
      </c>
      <c r="Y52" s="219">
        <f t="shared" si="13"/>
        <v>25579</v>
      </c>
      <c r="Z52" s="180">
        <f t="shared" si="13"/>
        <v>42007</v>
      </c>
      <c r="AA52" s="220">
        <f>C52+E52+G52+I52+K52+M52+O52+Q52+S52+U52+W52+Y52</f>
        <v>470884</v>
      </c>
      <c r="AB52" s="37">
        <v>761404</v>
      </c>
    </row>
    <row r="53" spans="1:28" ht="15.75" customHeight="1" thickBot="1">
      <c r="A53" s="577" t="s">
        <v>139</v>
      </c>
      <c r="B53" s="203" t="s">
        <v>105</v>
      </c>
      <c r="C53" s="221">
        <v>6459</v>
      </c>
      <c r="D53" s="180">
        <v>16143</v>
      </c>
      <c r="E53" s="223">
        <v>5989</v>
      </c>
      <c r="F53" s="180">
        <v>15046</v>
      </c>
      <c r="G53" s="221">
        <v>17947</v>
      </c>
      <c r="H53" s="180">
        <v>42273</v>
      </c>
      <c r="I53" s="221">
        <v>10332</v>
      </c>
      <c r="J53" s="180">
        <v>23768</v>
      </c>
      <c r="K53" s="221">
        <v>7785</v>
      </c>
      <c r="L53" s="180">
        <v>23730</v>
      </c>
      <c r="M53" s="221">
        <v>8930</v>
      </c>
      <c r="N53" s="180">
        <v>20794</v>
      </c>
      <c r="O53" s="221">
        <v>7232</v>
      </c>
      <c r="P53" s="180">
        <v>14932</v>
      </c>
      <c r="Q53" s="221">
        <v>7061</v>
      </c>
      <c r="R53" s="180">
        <v>13804</v>
      </c>
      <c r="S53" s="221">
        <v>22189</v>
      </c>
      <c r="T53" s="180">
        <v>35239</v>
      </c>
      <c r="U53" s="221">
        <v>14154</v>
      </c>
      <c r="V53" s="180">
        <v>45066</v>
      </c>
      <c r="W53" s="224">
        <v>9945</v>
      </c>
      <c r="X53" s="180">
        <v>23947</v>
      </c>
      <c r="Y53" s="225">
        <v>9239</v>
      </c>
      <c r="Z53" s="180">
        <v>21209</v>
      </c>
      <c r="AA53" s="208">
        <f>Y53+W53+U53+S53+Q53+O53+M53+K53+I53+G53+E53+C53</f>
        <v>127262</v>
      </c>
      <c r="AB53" s="185">
        <v>295951</v>
      </c>
    </row>
    <row r="54" spans="1:28" ht="16.5" thickBot="1">
      <c r="A54" s="578"/>
      <c r="B54" s="209" t="s">
        <v>106</v>
      </c>
      <c r="C54" s="210">
        <v>85</v>
      </c>
      <c r="D54" s="180">
        <v>103</v>
      </c>
      <c r="E54" s="210">
        <v>66</v>
      </c>
      <c r="F54" s="180">
        <v>93</v>
      </c>
      <c r="G54" s="210">
        <v>101</v>
      </c>
      <c r="H54" s="180">
        <v>159</v>
      </c>
      <c r="I54" s="210">
        <v>103</v>
      </c>
      <c r="J54" s="180">
        <v>158</v>
      </c>
      <c r="K54" s="210">
        <v>190</v>
      </c>
      <c r="L54" s="180">
        <v>314</v>
      </c>
      <c r="M54" s="210">
        <v>275</v>
      </c>
      <c r="N54" s="180">
        <v>336</v>
      </c>
      <c r="O54" s="210">
        <v>315</v>
      </c>
      <c r="P54" s="180">
        <v>389</v>
      </c>
      <c r="Q54" s="210">
        <v>603</v>
      </c>
      <c r="R54" s="180">
        <v>693</v>
      </c>
      <c r="S54" s="210">
        <v>473</v>
      </c>
      <c r="T54" s="180">
        <v>534</v>
      </c>
      <c r="U54" s="210">
        <v>336</v>
      </c>
      <c r="V54" s="180">
        <v>392</v>
      </c>
      <c r="W54" s="212">
        <v>137</v>
      </c>
      <c r="X54" s="180">
        <v>190</v>
      </c>
      <c r="Y54" s="226">
        <v>84</v>
      </c>
      <c r="Z54" s="180">
        <v>134</v>
      </c>
      <c r="AA54" s="214">
        <f>Y54+W54+U54+S54+Q54+O54+M54+K54+I54+G54+E54+C54</f>
        <v>2768</v>
      </c>
      <c r="AB54" s="21">
        <v>3495</v>
      </c>
    </row>
    <row r="55" spans="1:28" ht="16.5" thickBot="1">
      <c r="A55" s="579"/>
      <c r="B55" s="215" t="s">
        <v>66</v>
      </c>
      <c r="C55" s="216">
        <v>6544</v>
      </c>
      <c r="D55" s="180">
        <f>D53+D54</f>
        <v>16246</v>
      </c>
      <c r="E55" s="216">
        <v>6055</v>
      </c>
      <c r="F55" s="180">
        <f>F53+F54</f>
        <v>15139</v>
      </c>
      <c r="G55" s="216">
        <v>18048</v>
      </c>
      <c r="H55" s="180">
        <v>42395</v>
      </c>
      <c r="I55" s="216">
        <v>10435</v>
      </c>
      <c r="J55" s="180">
        <v>23926</v>
      </c>
      <c r="K55" s="216">
        <f>K53+K54</f>
        <v>7975</v>
      </c>
      <c r="L55" s="180">
        <v>24044</v>
      </c>
      <c r="M55" s="216">
        <f aca="true" t="shared" si="14" ref="M55:W55">M53+M54</f>
        <v>9205</v>
      </c>
      <c r="N55" s="180">
        <f t="shared" si="14"/>
        <v>21130</v>
      </c>
      <c r="O55" s="216">
        <f t="shared" si="14"/>
        <v>7547</v>
      </c>
      <c r="P55" s="180">
        <f t="shared" si="14"/>
        <v>15321</v>
      </c>
      <c r="Q55" s="216">
        <f t="shared" si="14"/>
        <v>7664</v>
      </c>
      <c r="R55" s="180">
        <f t="shared" si="14"/>
        <v>14497</v>
      </c>
      <c r="S55" s="216">
        <f t="shared" si="14"/>
        <v>22662</v>
      </c>
      <c r="T55" s="180">
        <f t="shared" si="14"/>
        <v>35773</v>
      </c>
      <c r="U55" s="216">
        <f t="shared" si="14"/>
        <v>14490</v>
      </c>
      <c r="V55" s="180">
        <f t="shared" si="14"/>
        <v>45458</v>
      </c>
      <c r="W55" s="218">
        <f t="shared" si="14"/>
        <v>10082</v>
      </c>
      <c r="X55" s="180">
        <v>24137</v>
      </c>
      <c r="Y55" s="219">
        <f>Y53+Y54</f>
        <v>9323</v>
      </c>
      <c r="Z55" s="180">
        <f>Z53+Z54</f>
        <v>21343</v>
      </c>
      <c r="AA55" s="220">
        <f>Y55+W55+U55+S55+Q55+O55+M55+K55+I55+G55+E55+C55</f>
        <v>130030</v>
      </c>
      <c r="AB55" s="37">
        <v>299409</v>
      </c>
    </row>
    <row r="56" spans="1:28" ht="16.5" thickBot="1">
      <c r="A56" s="577" t="s">
        <v>66</v>
      </c>
      <c r="B56" s="203" t="s">
        <v>105</v>
      </c>
      <c r="C56" s="204">
        <f aca="true" t="shared" si="15" ref="C56:G57">C50+C53</f>
        <v>30613</v>
      </c>
      <c r="D56" s="180">
        <f t="shared" si="15"/>
        <v>59281</v>
      </c>
      <c r="E56" s="204">
        <f t="shared" si="15"/>
        <v>28172</v>
      </c>
      <c r="F56" s="180">
        <f t="shared" si="15"/>
        <v>58661</v>
      </c>
      <c r="G56" s="204">
        <f t="shared" si="15"/>
        <v>67767</v>
      </c>
      <c r="H56" s="180">
        <v>139455</v>
      </c>
      <c r="I56" s="204">
        <f>I50+I53</f>
        <v>62817</v>
      </c>
      <c r="J56" s="180">
        <v>104218</v>
      </c>
      <c r="K56" s="204">
        <f>K50+K53</f>
        <v>32225</v>
      </c>
      <c r="L56" s="180">
        <v>69222</v>
      </c>
      <c r="M56" s="204">
        <f aca="true" t="shared" si="16" ref="M56:Z56">M50+M53</f>
        <v>52927</v>
      </c>
      <c r="N56" s="180">
        <f t="shared" si="16"/>
        <v>91103</v>
      </c>
      <c r="O56" s="204">
        <f t="shared" si="16"/>
        <v>40613</v>
      </c>
      <c r="P56" s="180">
        <f t="shared" si="16"/>
        <v>66291</v>
      </c>
      <c r="Q56" s="204">
        <f t="shared" si="16"/>
        <v>43235</v>
      </c>
      <c r="R56" s="180">
        <f t="shared" si="16"/>
        <v>68383</v>
      </c>
      <c r="S56" s="204">
        <f t="shared" si="16"/>
        <v>80620</v>
      </c>
      <c r="T56" s="180">
        <f t="shared" si="16"/>
        <v>120896</v>
      </c>
      <c r="U56" s="204">
        <f t="shared" si="16"/>
        <v>62558</v>
      </c>
      <c r="V56" s="180">
        <f t="shared" si="16"/>
        <v>95585</v>
      </c>
      <c r="W56" s="206">
        <f t="shared" si="16"/>
        <v>43828</v>
      </c>
      <c r="X56" s="180">
        <f t="shared" si="16"/>
        <v>86359</v>
      </c>
      <c r="Y56" s="204">
        <f t="shared" si="16"/>
        <v>33642</v>
      </c>
      <c r="Z56" s="180">
        <f t="shared" si="16"/>
        <v>60835</v>
      </c>
      <c r="AA56" s="208">
        <f>Y56+W56+U56+S56+Q56+O56+M56+K56+I56+G56+E56+C56</f>
        <v>579017</v>
      </c>
      <c r="AB56" s="185">
        <v>1020289</v>
      </c>
    </row>
    <row r="57" spans="1:28" ht="16.5" thickBot="1">
      <c r="A57" s="578"/>
      <c r="B57" s="228" t="s">
        <v>106</v>
      </c>
      <c r="C57" s="229">
        <f t="shared" si="15"/>
        <v>1158</v>
      </c>
      <c r="D57" s="180">
        <f t="shared" si="15"/>
        <v>2223</v>
      </c>
      <c r="E57" s="229">
        <f t="shared" si="15"/>
        <v>950</v>
      </c>
      <c r="F57" s="180">
        <f t="shared" si="15"/>
        <v>2354</v>
      </c>
      <c r="G57" s="229">
        <f t="shared" si="15"/>
        <v>1351</v>
      </c>
      <c r="H57" s="180">
        <v>2645</v>
      </c>
      <c r="I57" s="229">
        <f>I51+I54</f>
        <v>1487</v>
      </c>
      <c r="J57" s="180">
        <v>3790</v>
      </c>
      <c r="K57" s="229">
        <f>K51+K54</f>
        <v>1386</v>
      </c>
      <c r="L57" s="180">
        <v>2542</v>
      </c>
      <c r="M57" s="229">
        <f aca="true" t="shared" si="17" ref="M57:Z57">M51+M54</f>
        <v>1775</v>
      </c>
      <c r="N57" s="180">
        <f t="shared" si="17"/>
        <v>3045</v>
      </c>
      <c r="O57" s="229">
        <f t="shared" si="17"/>
        <v>2498</v>
      </c>
      <c r="P57" s="180">
        <f t="shared" si="17"/>
        <v>4088</v>
      </c>
      <c r="Q57" s="229">
        <f t="shared" si="17"/>
        <v>3228</v>
      </c>
      <c r="R57" s="180">
        <f t="shared" si="17"/>
        <v>5257</v>
      </c>
      <c r="S57" s="229">
        <f t="shared" si="17"/>
        <v>2932</v>
      </c>
      <c r="T57" s="180">
        <f t="shared" si="17"/>
        <v>4839</v>
      </c>
      <c r="U57" s="229">
        <f t="shared" si="17"/>
        <v>2398</v>
      </c>
      <c r="V57" s="180">
        <f t="shared" si="17"/>
        <v>3935</v>
      </c>
      <c r="W57" s="231">
        <f t="shared" si="17"/>
        <v>1474</v>
      </c>
      <c r="X57" s="180">
        <f t="shared" si="17"/>
        <v>2328</v>
      </c>
      <c r="Y57" s="229">
        <f t="shared" si="17"/>
        <v>1260</v>
      </c>
      <c r="Z57" s="180">
        <f t="shared" si="17"/>
        <v>2515</v>
      </c>
      <c r="AA57" s="232">
        <f>Y57+W57+U57+S57+Q57+O57+M57+K57+I57+G57+E57+C57</f>
        <v>21897</v>
      </c>
      <c r="AB57" s="56">
        <v>39561</v>
      </c>
    </row>
    <row r="58" spans="1:28" ht="15.75" customHeight="1" thickBot="1">
      <c r="A58" s="579"/>
      <c r="B58" s="233" t="s">
        <v>66</v>
      </c>
      <c r="C58" s="234">
        <f aca="true" t="shared" si="18" ref="C58:U58">C52+C55</f>
        <v>31771</v>
      </c>
      <c r="D58" s="235">
        <f t="shared" si="18"/>
        <v>61504</v>
      </c>
      <c r="E58" s="234">
        <f t="shared" si="18"/>
        <v>29122</v>
      </c>
      <c r="F58" s="235">
        <f t="shared" si="18"/>
        <v>61015</v>
      </c>
      <c r="G58" s="234">
        <f t="shared" si="18"/>
        <v>69118</v>
      </c>
      <c r="H58" s="60">
        <f>H56+H57</f>
        <v>142100</v>
      </c>
      <c r="I58" s="234">
        <f t="shared" si="18"/>
        <v>64304</v>
      </c>
      <c r="J58" s="60">
        <f>J56+J57</f>
        <v>108008</v>
      </c>
      <c r="K58" s="234">
        <f>K56+K57</f>
        <v>33611</v>
      </c>
      <c r="L58" s="60">
        <f>L56+L57</f>
        <v>71764</v>
      </c>
      <c r="M58" s="234">
        <f t="shared" si="18"/>
        <v>54702</v>
      </c>
      <c r="N58" s="60">
        <f>N56+N57</f>
        <v>94148</v>
      </c>
      <c r="O58" s="234">
        <f t="shared" si="18"/>
        <v>43111</v>
      </c>
      <c r="P58" s="60">
        <f>P56+P57</f>
        <v>70379</v>
      </c>
      <c r="Q58" s="234">
        <f>Q56+Q57</f>
        <v>46463</v>
      </c>
      <c r="R58" s="60">
        <f>R56+R57</f>
        <v>73640</v>
      </c>
      <c r="S58" s="234">
        <f t="shared" si="18"/>
        <v>83552</v>
      </c>
      <c r="T58" s="60">
        <f>T56+T57</f>
        <v>125735</v>
      </c>
      <c r="U58" s="234">
        <f t="shared" si="18"/>
        <v>64956</v>
      </c>
      <c r="V58" s="60">
        <f>V56+V57</f>
        <v>99520</v>
      </c>
      <c r="W58" s="236">
        <f>W56+W57</f>
        <v>45302</v>
      </c>
      <c r="X58" s="60">
        <f>X56+X57</f>
        <v>88687</v>
      </c>
      <c r="Y58" s="234">
        <f>Y52+Y55</f>
        <v>34902</v>
      </c>
      <c r="Z58" s="60">
        <f>Z56+Z57</f>
        <v>63350</v>
      </c>
      <c r="AA58" s="237">
        <f>SUM(AA56:AA57)</f>
        <v>600914</v>
      </c>
      <c r="AB58" s="88">
        <v>1059850</v>
      </c>
    </row>
    <row r="59" spans="1:16" ht="15" customHeight="1">
      <c r="A59" s="596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</row>
    <row r="60" spans="1:16" ht="15" customHeight="1">
      <c r="A60" s="584"/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</row>
    <row r="61" spans="1:28" ht="15" customHeight="1" thickBot="1">
      <c r="A61" s="592" t="s">
        <v>214</v>
      </c>
      <c r="B61" s="592"/>
      <c r="C61" s="592"/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</row>
    <row r="62" spans="1:28" ht="15" customHeight="1" thickBot="1">
      <c r="A62" s="585">
        <v>2018</v>
      </c>
      <c r="B62" s="586"/>
      <c r="C62" s="589" t="s">
        <v>94</v>
      </c>
      <c r="D62" s="590"/>
      <c r="E62" s="583" t="s">
        <v>95</v>
      </c>
      <c r="F62" s="581"/>
      <c r="G62" s="580" t="s">
        <v>96</v>
      </c>
      <c r="H62" s="581"/>
      <c r="I62" s="580" t="s">
        <v>97</v>
      </c>
      <c r="J62" s="581"/>
      <c r="K62" s="580" t="s">
        <v>98</v>
      </c>
      <c r="L62" s="581"/>
      <c r="M62" s="580" t="s">
        <v>3</v>
      </c>
      <c r="N62" s="581"/>
      <c r="O62" s="580" t="s">
        <v>99</v>
      </c>
      <c r="P62" s="581"/>
      <c r="Q62" s="580" t="s">
        <v>100</v>
      </c>
      <c r="R62" s="581"/>
      <c r="S62" s="580" t="s">
        <v>101</v>
      </c>
      <c r="T62" s="581"/>
      <c r="U62" s="580" t="s">
        <v>102</v>
      </c>
      <c r="V62" s="581"/>
      <c r="W62" s="580" t="s">
        <v>103</v>
      </c>
      <c r="X62" s="581"/>
      <c r="Y62" s="580" t="s">
        <v>104</v>
      </c>
      <c r="Z62" s="582"/>
      <c r="AA62" s="583" t="s">
        <v>66</v>
      </c>
      <c r="AB62" s="582"/>
    </row>
    <row r="63" spans="1:28" ht="15" customHeight="1" thickBot="1">
      <c r="A63" s="587"/>
      <c r="B63" s="588"/>
      <c r="C63" s="200" t="s">
        <v>200</v>
      </c>
      <c r="D63" s="201" t="s">
        <v>201</v>
      </c>
      <c r="E63" s="200" t="s">
        <v>200</v>
      </c>
      <c r="F63" s="201" t="s">
        <v>201</v>
      </c>
      <c r="G63" s="200" t="s">
        <v>200</v>
      </c>
      <c r="H63" s="201" t="s">
        <v>201</v>
      </c>
      <c r="I63" s="200" t="s">
        <v>200</v>
      </c>
      <c r="J63" s="201" t="s">
        <v>201</v>
      </c>
      <c r="K63" s="200" t="s">
        <v>200</v>
      </c>
      <c r="L63" s="201" t="s">
        <v>201</v>
      </c>
      <c r="M63" s="200" t="s">
        <v>200</v>
      </c>
      <c r="N63" s="201" t="s">
        <v>201</v>
      </c>
      <c r="O63" s="200" t="s">
        <v>200</v>
      </c>
      <c r="P63" s="201" t="s">
        <v>201</v>
      </c>
      <c r="Q63" s="200" t="s">
        <v>200</v>
      </c>
      <c r="R63" s="201" t="s">
        <v>201</v>
      </c>
      <c r="S63" s="200" t="s">
        <v>200</v>
      </c>
      <c r="T63" s="201" t="s">
        <v>201</v>
      </c>
      <c r="U63" s="200" t="s">
        <v>200</v>
      </c>
      <c r="V63" s="201" t="s">
        <v>201</v>
      </c>
      <c r="W63" s="200" t="s">
        <v>200</v>
      </c>
      <c r="X63" s="202" t="s">
        <v>201</v>
      </c>
      <c r="Y63" s="200" t="s">
        <v>200</v>
      </c>
      <c r="Z63" s="201" t="s">
        <v>201</v>
      </c>
      <c r="AA63" s="200" t="s">
        <v>200</v>
      </c>
      <c r="AB63" s="201" t="s">
        <v>201</v>
      </c>
    </row>
    <row r="64" spans="1:28" ht="15" customHeight="1">
      <c r="A64" s="574" t="s">
        <v>138</v>
      </c>
      <c r="B64" s="203" t="s">
        <v>105</v>
      </c>
      <c r="C64" s="204">
        <v>24271</v>
      </c>
      <c r="D64" s="205">
        <v>37930</v>
      </c>
      <c r="E64" s="204">
        <v>24041</v>
      </c>
      <c r="F64" s="205">
        <v>38057</v>
      </c>
      <c r="G64" s="204">
        <v>58771</v>
      </c>
      <c r="H64" s="205">
        <v>100140</v>
      </c>
      <c r="I64" s="204">
        <v>49512</v>
      </c>
      <c r="J64" s="205">
        <v>71137</v>
      </c>
      <c r="K64" s="204">
        <v>36594</v>
      </c>
      <c r="L64" s="205">
        <v>53260</v>
      </c>
      <c r="M64" s="204">
        <v>25839</v>
      </c>
      <c r="N64" s="205">
        <v>42183</v>
      </c>
      <c r="O64" s="204">
        <v>29437</v>
      </c>
      <c r="P64" s="205">
        <v>48260</v>
      </c>
      <c r="Q64" s="204">
        <v>28903</v>
      </c>
      <c r="R64" s="205">
        <v>49221</v>
      </c>
      <c r="S64" s="204">
        <v>66953</v>
      </c>
      <c r="T64" s="205">
        <v>94816</v>
      </c>
      <c r="U64" s="204">
        <v>52393</v>
      </c>
      <c r="V64" s="205">
        <v>98702</v>
      </c>
      <c r="W64" s="206">
        <v>28395</v>
      </c>
      <c r="X64" s="206">
        <v>64077</v>
      </c>
      <c r="Y64" s="207">
        <v>21055</v>
      </c>
      <c r="Z64" s="205">
        <v>38798</v>
      </c>
      <c r="AA64" s="208">
        <f>SUM(C64+E64+G64+I64+K64+M64+O64+Q64+S64+U64+W64+Y64)</f>
        <v>446164</v>
      </c>
      <c r="AB64" s="208">
        <f>SUM(D64+F64+H64+J64+L64+N64+P64+R64+T64+V64+X64+Z64)</f>
        <v>736581</v>
      </c>
    </row>
    <row r="65" spans="1:28" ht="15" customHeight="1">
      <c r="A65" s="575"/>
      <c r="B65" s="209" t="s">
        <v>106</v>
      </c>
      <c r="C65" s="210">
        <v>1688</v>
      </c>
      <c r="D65" s="211">
        <v>2858</v>
      </c>
      <c r="E65" s="210">
        <v>1351</v>
      </c>
      <c r="F65" s="211">
        <v>2198</v>
      </c>
      <c r="G65" s="210">
        <v>1666</v>
      </c>
      <c r="H65" s="211">
        <v>2810</v>
      </c>
      <c r="I65" s="210">
        <v>1876</v>
      </c>
      <c r="J65" s="211">
        <v>3105</v>
      </c>
      <c r="K65" s="210">
        <v>1733</v>
      </c>
      <c r="L65" s="211">
        <v>2568</v>
      </c>
      <c r="M65" s="210">
        <v>1308</v>
      </c>
      <c r="N65" s="211">
        <v>2150</v>
      </c>
      <c r="O65" s="210">
        <v>1926</v>
      </c>
      <c r="P65" s="211">
        <v>3075</v>
      </c>
      <c r="Q65" s="210">
        <v>1976</v>
      </c>
      <c r="R65" s="211">
        <v>3404</v>
      </c>
      <c r="S65" s="210">
        <v>1557</v>
      </c>
      <c r="T65" s="211">
        <v>2809</v>
      </c>
      <c r="U65" s="210">
        <v>1322</v>
      </c>
      <c r="V65" s="211">
        <v>2698</v>
      </c>
      <c r="W65" s="212">
        <v>879</v>
      </c>
      <c r="X65" s="212">
        <v>1830</v>
      </c>
      <c r="Y65" s="213">
        <v>897</v>
      </c>
      <c r="Z65" s="211">
        <v>1836</v>
      </c>
      <c r="AA65" s="214">
        <f>SUM(C65+E65+G65+I65+K65+M65+O65+Q65+S65+U65+W65+Y65)</f>
        <v>18179</v>
      </c>
      <c r="AB65" s="214">
        <f>SUM(D65+F65+H65+J65+L65+N65+P65+R65+T65+V65+X65+Z65)</f>
        <v>31341</v>
      </c>
    </row>
    <row r="66" spans="1:28" ht="24.75" customHeight="1" thickBot="1">
      <c r="A66" s="576"/>
      <c r="B66" s="215" t="s">
        <v>66</v>
      </c>
      <c r="C66" s="216">
        <v>25959</v>
      </c>
      <c r="D66" s="217">
        <v>40788</v>
      </c>
      <c r="E66" s="216">
        <v>25392</v>
      </c>
      <c r="F66" s="217">
        <v>40255</v>
      </c>
      <c r="G66" s="216">
        <v>60437</v>
      </c>
      <c r="H66" s="217">
        <v>102950</v>
      </c>
      <c r="I66" s="216">
        <v>51388</v>
      </c>
      <c r="J66" s="217">
        <v>74242</v>
      </c>
      <c r="K66" s="216">
        <v>38327</v>
      </c>
      <c r="L66" s="217">
        <v>55828</v>
      </c>
      <c r="M66" s="216">
        <v>27147</v>
      </c>
      <c r="N66" s="217">
        <v>44333</v>
      </c>
      <c r="O66" s="216">
        <v>31363</v>
      </c>
      <c r="P66" s="217">
        <v>51335</v>
      </c>
      <c r="Q66" s="216">
        <v>30879</v>
      </c>
      <c r="R66" s="217">
        <v>52625</v>
      </c>
      <c r="S66" s="216">
        <v>68510</v>
      </c>
      <c r="T66" s="217">
        <v>97625</v>
      </c>
      <c r="U66" s="216">
        <f>U64+U65</f>
        <v>53715</v>
      </c>
      <c r="V66" s="217">
        <v>101400</v>
      </c>
      <c r="W66" s="218">
        <f>W64+W65</f>
        <v>29274</v>
      </c>
      <c r="X66" s="218">
        <v>65907</v>
      </c>
      <c r="Y66" s="219">
        <f>Y64+Y65</f>
        <v>21952</v>
      </c>
      <c r="Z66" s="217">
        <v>40634</v>
      </c>
      <c r="AA66" s="220">
        <f>SUM(AA64:AA65)</f>
        <v>464343</v>
      </c>
      <c r="AB66" s="220">
        <f>SUM(AB64:AB65)</f>
        <v>767922</v>
      </c>
    </row>
    <row r="67" spans="1:28" ht="21.75" customHeight="1">
      <c r="A67" s="577" t="s">
        <v>139</v>
      </c>
      <c r="B67" s="203" t="s">
        <v>105</v>
      </c>
      <c r="C67" s="221">
        <v>5088</v>
      </c>
      <c r="D67" s="222">
        <v>13571</v>
      </c>
      <c r="E67" s="223">
        <v>4917</v>
      </c>
      <c r="F67" s="222">
        <v>13543</v>
      </c>
      <c r="G67" s="221">
        <v>16239</v>
      </c>
      <c r="H67" s="222">
        <v>39627</v>
      </c>
      <c r="I67" s="221">
        <v>8377</v>
      </c>
      <c r="J67" s="222">
        <v>18818</v>
      </c>
      <c r="K67" s="221">
        <v>6028</v>
      </c>
      <c r="L67" s="222">
        <v>14422</v>
      </c>
      <c r="M67" s="221">
        <v>5373</v>
      </c>
      <c r="N67" s="222">
        <v>12701</v>
      </c>
      <c r="O67" s="221">
        <v>6068</v>
      </c>
      <c r="P67" s="222">
        <v>13053</v>
      </c>
      <c r="Q67" s="221">
        <v>6204</v>
      </c>
      <c r="R67" s="222">
        <v>12223</v>
      </c>
      <c r="S67" s="221">
        <v>28656</v>
      </c>
      <c r="T67" s="222">
        <v>40883</v>
      </c>
      <c r="U67" s="221">
        <v>10369</v>
      </c>
      <c r="V67" s="222">
        <v>24606</v>
      </c>
      <c r="W67" s="224">
        <v>10342</v>
      </c>
      <c r="X67" s="224">
        <v>20579</v>
      </c>
      <c r="Y67" s="225">
        <v>5967</v>
      </c>
      <c r="Z67" s="222">
        <v>16087</v>
      </c>
      <c r="AA67" s="208">
        <f>SUM(C67+E67+G67+I67+K67+M67+O67+Q67+S67+U67+W67+Y67)</f>
        <v>113628</v>
      </c>
      <c r="AB67" s="208">
        <f>SUM(D67+F67+H67+J67+L67+N67+P67+R67+T67+V67+X67+Z67)</f>
        <v>240113</v>
      </c>
    </row>
    <row r="68" spans="1:28" ht="16.5" customHeight="1">
      <c r="A68" s="578"/>
      <c r="B68" s="209" t="s">
        <v>106</v>
      </c>
      <c r="C68" s="210">
        <v>67</v>
      </c>
      <c r="D68" s="211">
        <v>110</v>
      </c>
      <c r="E68" s="210">
        <v>43</v>
      </c>
      <c r="F68" s="211">
        <v>81</v>
      </c>
      <c r="G68" s="210">
        <v>107</v>
      </c>
      <c r="H68" s="211">
        <v>155</v>
      </c>
      <c r="I68" s="210">
        <v>73</v>
      </c>
      <c r="J68" s="211">
        <v>116</v>
      </c>
      <c r="K68" s="210">
        <v>78</v>
      </c>
      <c r="L68" s="211">
        <v>94</v>
      </c>
      <c r="M68" s="210">
        <v>82</v>
      </c>
      <c r="N68" s="211">
        <v>117</v>
      </c>
      <c r="O68" s="210">
        <v>168</v>
      </c>
      <c r="P68" s="211">
        <v>307</v>
      </c>
      <c r="Q68" s="210">
        <v>245</v>
      </c>
      <c r="R68" s="211">
        <v>300</v>
      </c>
      <c r="S68" s="210">
        <v>194</v>
      </c>
      <c r="T68" s="211">
        <v>255</v>
      </c>
      <c r="U68" s="210">
        <v>147</v>
      </c>
      <c r="V68" s="211">
        <v>281</v>
      </c>
      <c r="W68" s="212">
        <v>112</v>
      </c>
      <c r="X68" s="212">
        <v>137</v>
      </c>
      <c r="Y68" s="226">
        <v>64</v>
      </c>
      <c r="Z68" s="227">
        <v>91</v>
      </c>
      <c r="AA68" s="214">
        <f>SUM(C68+E68+G68+I68+K68+M68+O68+Q68+S68+U68+W68+Y68)</f>
        <v>1380</v>
      </c>
      <c r="AB68" s="214">
        <f>SUM(D68+F68+H68+J68+L68+N68+P68+R68+T68+V68+X68+Z68)</f>
        <v>2044</v>
      </c>
    </row>
    <row r="69" spans="1:28" ht="21.75" customHeight="1" thickBot="1">
      <c r="A69" s="579"/>
      <c r="B69" s="215" t="s">
        <v>66</v>
      </c>
      <c r="C69" s="216">
        <v>5155</v>
      </c>
      <c r="D69" s="217">
        <v>13681</v>
      </c>
      <c r="E69" s="216">
        <v>4960</v>
      </c>
      <c r="F69" s="217">
        <v>13624</v>
      </c>
      <c r="G69" s="216">
        <v>16346</v>
      </c>
      <c r="H69" s="217">
        <v>39782</v>
      </c>
      <c r="I69" s="216">
        <v>8450</v>
      </c>
      <c r="J69" s="217">
        <v>18934</v>
      </c>
      <c r="K69" s="216">
        <v>6106</v>
      </c>
      <c r="L69" s="217">
        <v>14516</v>
      </c>
      <c r="M69" s="216">
        <v>5455</v>
      </c>
      <c r="N69" s="217">
        <v>12818</v>
      </c>
      <c r="O69" s="216">
        <v>6236</v>
      </c>
      <c r="P69" s="217">
        <v>13360</v>
      </c>
      <c r="Q69" s="216">
        <v>6449</v>
      </c>
      <c r="R69" s="217">
        <v>12523</v>
      </c>
      <c r="S69" s="216">
        <v>28850</v>
      </c>
      <c r="T69" s="217">
        <v>41138</v>
      </c>
      <c r="U69" s="216">
        <f>U67+U68</f>
        <v>10516</v>
      </c>
      <c r="V69" s="217">
        <v>24887</v>
      </c>
      <c r="W69" s="218">
        <f>W67+W68</f>
        <v>10454</v>
      </c>
      <c r="X69" s="218">
        <v>20716</v>
      </c>
      <c r="Y69" s="219">
        <f>Y67+Y68</f>
        <v>6031</v>
      </c>
      <c r="Z69" s="217">
        <v>16178</v>
      </c>
      <c r="AA69" s="220">
        <f>SUM(AA67:AA68)</f>
        <v>115008</v>
      </c>
      <c r="AB69" s="220">
        <f>SUM(AB67:AB68)</f>
        <v>242157</v>
      </c>
    </row>
    <row r="70" spans="1:28" ht="21" customHeight="1">
      <c r="A70" s="577" t="s">
        <v>66</v>
      </c>
      <c r="B70" s="203" t="s">
        <v>105</v>
      </c>
      <c r="C70" s="204">
        <v>29359</v>
      </c>
      <c r="D70" s="205">
        <v>51501</v>
      </c>
      <c r="E70" s="204">
        <v>28958</v>
      </c>
      <c r="F70" s="205">
        <v>51600</v>
      </c>
      <c r="G70" s="204">
        <v>75010</v>
      </c>
      <c r="H70" s="205">
        <v>139767</v>
      </c>
      <c r="I70" s="204">
        <v>57889</v>
      </c>
      <c r="J70" s="205">
        <v>89955</v>
      </c>
      <c r="K70" s="204">
        <v>42622</v>
      </c>
      <c r="L70" s="205">
        <v>67682</v>
      </c>
      <c r="M70" s="204">
        <v>31212</v>
      </c>
      <c r="N70" s="205">
        <v>54884</v>
      </c>
      <c r="O70" s="204">
        <v>35505</v>
      </c>
      <c r="P70" s="205">
        <v>61313</v>
      </c>
      <c r="Q70" s="204">
        <v>35107</v>
      </c>
      <c r="R70" s="205">
        <v>61444</v>
      </c>
      <c r="S70" s="204">
        <v>95609</v>
      </c>
      <c r="T70" s="205">
        <v>135699</v>
      </c>
      <c r="U70" s="204">
        <f>U64+U67</f>
        <v>62762</v>
      </c>
      <c r="V70" s="205">
        <v>123308</v>
      </c>
      <c r="W70" s="206">
        <f>W64+W67</f>
        <v>38737</v>
      </c>
      <c r="X70" s="206">
        <v>84656</v>
      </c>
      <c r="Y70" s="204">
        <f>Y64+Y67</f>
        <v>27022</v>
      </c>
      <c r="Z70" s="205">
        <v>54885</v>
      </c>
      <c r="AA70" s="208">
        <f>SUM(AA64+AA67)</f>
        <v>559792</v>
      </c>
      <c r="AB70" s="208">
        <f>SUM(AB64+AB67)</f>
        <v>976694</v>
      </c>
    </row>
    <row r="71" spans="1:28" ht="21" customHeight="1" thickBot="1">
      <c r="A71" s="578"/>
      <c r="B71" s="228" t="s">
        <v>106</v>
      </c>
      <c r="C71" s="229">
        <v>1755</v>
      </c>
      <c r="D71" s="230">
        <v>2968</v>
      </c>
      <c r="E71" s="229">
        <v>1394</v>
      </c>
      <c r="F71" s="230">
        <v>2279</v>
      </c>
      <c r="G71" s="229">
        <v>1773</v>
      </c>
      <c r="H71" s="230">
        <v>2965</v>
      </c>
      <c r="I71" s="229">
        <v>1949</v>
      </c>
      <c r="J71" s="230">
        <v>3221</v>
      </c>
      <c r="K71" s="229">
        <v>1811</v>
      </c>
      <c r="L71" s="230">
        <v>2662</v>
      </c>
      <c r="M71" s="229">
        <v>1390</v>
      </c>
      <c r="N71" s="230">
        <v>2267</v>
      </c>
      <c r="O71" s="229">
        <v>2094</v>
      </c>
      <c r="P71" s="230">
        <v>3382</v>
      </c>
      <c r="Q71" s="229">
        <v>2221</v>
      </c>
      <c r="R71" s="230">
        <v>3704</v>
      </c>
      <c r="S71" s="229">
        <v>1751</v>
      </c>
      <c r="T71" s="230">
        <v>3064</v>
      </c>
      <c r="U71" s="229">
        <f>U65+U68</f>
        <v>1469</v>
      </c>
      <c r="V71" s="230">
        <v>2979</v>
      </c>
      <c r="W71" s="231">
        <f>W65+W68</f>
        <v>991</v>
      </c>
      <c r="X71" s="231">
        <v>1967</v>
      </c>
      <c r="Y71" s="229">
        <f>Y65+Y68</f>
        <v>961</v>
      </c>
      <c r="Z71" s="230">
        <v>1927</v>
      </c>
      <c r="AA71" s="232">
        <f>SUM(AA65+AA68)</f>
        <v>19559</v>
      </c>
      <c r="AB71" s="232">
        <f>SUM(AB65+AB68)</f>
        <v>33385</v>
      </c>
    </row>
    <row r="72" spans="1:28" ht="21" customHeight="1" thickBot="1">
      <c r="A72" s="579"/>
      <c r="B72" s="233" t="s">
        <v>66</v>
      </c>
      <c r="C72" s="234">
        <v>31114</v>
      </c>
      <c r="D72" s="235">
        <v>54469</v>
      </c>
      <c r="E72" s="234">
        <v>30352</v>
      </c>
      <c r="F72" s="235">
        <v>53879</v>
      </c>
      <c r="G72" s="234">
        <v>76783</v>
      </c>
      <c r="H72" s="235">
        <v>142732</v>
      </c>
      <c r="I72" s="234">
        <v>59838</v>
      </c>
      <c r="J72" s="235">
        <v>93176</v>
      </c>
      <c r="K72" s="234">
        <v>44433</v>
      </c>
      <c r="L72" s="235">
        <v>70344</v>
      </c>
      <c r="M72" s="234">
        <v>32602</v>
      </c>
      <c r="N72" s="235">
        <v>57151</v>
      </c>
      <c r="O72" s="234">
        <v>37599</v>
      </c>
      <c r="P72" s="235">
        <v>64695</v>
      </c>
      <c r="Q72" s="234">
        <v>37328</v>
      </c>
      <c r="R72" s="235">
        <v>65148</v>
      </c>
      <c r="S72" s="234">
        <v>97360</v>
      </c>
      <c r="T72" s="235">
        <v>138763</v>
      </c>
      <c r="U72" s="234">
        <f>U66+U69</f>
        <v>64231</v>
      </c>
      <c r="V72" s="235">
        <v>126287</v>
      </c>
      <c r="W72" s="236">
        <f>W66+W69</f>
        <v>39728</v>
      </c>
      <c r="X72" s="236">
        <v>86623</v>
      </c>
      <c r="Y72" s="234">
        <f>Y66+Y69</f>
        <v>27983</v>
      </c>
      <c r="Z72" s="235">
        <v>56812</v>
      </c>
      <c r="AA72" s="237">
        <f>SUM(AA70:AA71)</f>
        <v>579351</v>
      </c>
      <c r="AB72" s="237">
        <f>SUM(AB70:AB71)</f>
        <v>1010079</v>
      </c>
    </row>
    <row r="73" ht="21" customHeight="1"/>
    <row r="74" ht="40.5" customHeight="1"/>
  </sheetData>
  <sheetProtection/>
  <mergeCells count="94">
    <mergeCell ref="W62:X62"/>
    <mergeCell ref="Y62:Z62"/>
    <mergeCell ref="A62:B63"/>
    <mergeCell ref="C62:D62"/>
    <mergeCell ref="E62:F62"/>
    <mergeCell ref="A67:A69"/>
    <mergeCell ref="M62:N62"/>
    <mergeCell ref="O62:P62"/>
    <mergeCell ref="Q62:R62"/>
    <mergeCell ref="A70:A72"/>
    <mergeCell ref="S62:T62"/>
    <mergeCell ref="U62:V62"/>
    <mergeCell ref="Y48:Z48"/>
    <mergeCell ref="AA48:AB48"/>
    <mergeCell ref="AA62:AB62"/>
    <mergeCell ref="A64:A66"/>
    <mergeCell ref="G62:H62"/>
    <mergeCell ref="I62:J62"/>
    <mergeCell ref="K62:L62"/>
    <mergeCell ref="M48:N48"/>
    <mergeCell ref="O48:P48"/>
    <mergeCell ref="Q48:R48"/>
    <mergeCell ref="S48:T48"/>
    <mergeCell ref="U48:V48"/>
    <mergeCell ref="W48:X48"/>
    <mergeCell ref="W19:X19"/>
    <mergeCell ref="Y19:Z19"/>
    <mergeCell ref="AA19:AB19"/>
    <mergeCell ref="A21:A23"/>
    <mergeCell ref="A24:A26"/>
    <mergeCell ref="A27:A29"/>
    <mergeCell ref="K19:L19"/>
    <mergeCell ref="M19:N19"/>
    <mergeCell ref="O19:P19"/>
    <mergeCell ref="Q19:R19"/>
    <mergeCell ref="U19:V19"/>
    <mergeCell ref="A19:B20"/>
    <mergeCell ref="C19:D19"/>
    <mergeCell ref="E19:F19"/>
    <mergeCell ref="G19:H19"/>
    <mergeCell ref="I19:J19"/>
    <mergeCell ref="C34:D34"/>
    <mergeCell ref="E34:F34"/>
    <mergeCell ref="G34:H34"/>
    <mergeCell ref="I34:J34"/>
    <mergeCell ref="K34:L34"/>
    <mergeCell ref="S19:T19"/>
    <mergeCell ref="A32:P32"/>
    <mergeCell ref="A61:P61"/>
    <mergeCell ref="A47:P47"/>
    <mergeCell ref="A59:P59"/>
    <mergeCell ref="A60:P60"/>
    <mergeCell ref="A50:A52"/>
    <mergeCell ref="A53:A55"/>
    <mergeCell ref="E48:F48"/>
    <mergeCell ref="G48:H48"/>
    <mergeCell ref="I48:J48"/>
    <mergeCell ref="K48:L48"/>
    <mergeCell ref="A56:A58"/>
    <mergeCell ref="A45:P45"/>
    <mergeCell ref="A46:P46"/>
    <mergeCell ref="A48:B49"/>
    <mergeCell ref="C48:D48"/>
    <mergeCell ref="A17:P17"/>
    <mergeCell ref="A34:B35"/>
    <mergeCell ref="A36:A38"/>
    <mergeCell ref="A39:A41"/>
    <mergeCell ref="A42:A44"/>
    <mergeCell ref="AA34:AB34"/>
    <mergeCell ref="M34:N34"/>
    <mergeCell ref="O34:P34"/>
    <mergeCell ref="Q34:R34"/>
    <mergeCell ref="S34:T34"/>
    <mergeCell ref="U34:V34"/>
    <mergeCell ref="W34:X34"/>
    <mergeCell ref="Y34:Z34"/>
    <mergeCell ref="W4:X4"/>
    <mergeCell ref="Y4:Z4"/>
    <mergeCell ref="AA4:AB4"/>
    <mergeCell ref="A2:P2"/>
    <mergeCell ref="A4:B5"/>
    <mergeCell ref="C4:D4"/>
    <mergeCell ref="E4:F4"/>
    <mergeCell ref="G4:H4"/>
    <mergeCell ref="I4:J4"/>
    <mergeCell ref="K4:L4"/>
    <mergeCell ref="A6:A8"/>
    <mergeCell ref="A9:A11"/>
    <mergeCell ref="A12:A14"/>
    <mergeCell ref="Q4:R4"/>
    <mergeCell ref="S4:T4"/>
    <mergeCell ref="U4:V4"/>
    <mergeCell ref="M4:N4"/>
    <mergeCell ref="O4:P4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showGridLines="0" showRowColHeaders="0" zoomScalePageLayoutView="0" workbookViewId="0" topLeftCell="A1">
      <selection activeCell="AD17" sqref="AD17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1" spans="1:16" ht="15.75" customHeight="1" thickBot="1">
      <c r="A1" s="584" t="s">
        <v>217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3:16" ht="16.5" thickBot="1">
      <c r="C2" s="10">
        <v>2022</v>
      </c>
      <c r="D2" s="11" t="s">
        <v>94</v>
      </c>
      <c r="E2" s="11" t="s">
        <v>95</v>
      </c>
      <c r="F2" s="11" t="s">
        <v>96</v>
      </c>
      <c r="G2" s="11" t="s">
        <v>97</v>
      </c>
      <c r="H2" s="11" t="s">
        <v>98</v>
      </c>
      <c r="I2" s="11" t="s">
        <v>3</v>
      </c>
      <c r="J2" s="11" t="s">
        <v>99</v>
      </c>
      <c r="K2" s="11" t="s">
        <v>100</v>
      </c>
      <c r="L2" s="11" t="s">
        <v>101</v>
      </c>
      <c r="M2" s="11" t="s">
        <v>102</v>
      </c>
      <c r="N2" s="11" t="s">
        <v>103</v>
      </c>
      <c r="O2" s="40" t="s">
        <v>104</v>
      </c>
      <c r="P2" s="20" t="s">
        <v>66</v>
      </c>
    </row>
    <row r="3" spans="1:16" ht="16.5" thickBot="1">
      <c r="A3" s="604" t="s">
        <v>138</v>
      </c>
      <c r="B3" s="605"/>
      <c r="C3" s="32" t="s">
        <v>105</v>
      </c>
      <c r="D3" s="180">
        <f>OCAK22!B296</f>
        <v>34564</v>
      </c>
      <c r="E3" s="180">
        <f>ŞUBAT22!B296</f>
        <v>35155</v>
      </c>
      <c r="F3" s="180">
        <f>MART22!B296</f>
        <v>51049</v>
      </c>
      <c r="G3" s="180">
        <f>NİSAN22!B296</f>
        <v>0</v>
      </c>
      <c r="H3" s="180">
        <f>MAYIS22!B296</f>
        <v>0</v>
      </c>
      <c r="I3" s="180">
        <f>HAZİRAN22!B296</f>
        <v>0</v>
      </c>
      <c r="J3" s="180">
        <f>TEMMUZ22!B296</f>
        <v>0</v>
      </c>
      <c r="K3" s="180">
        <f>AĞUSTOS22!B296</f>
        <v>0</v>
      </c>
      <c r="L3" s="180">
        <f>EYLÜL22!B296</f>
        <v>0</v>
      </c>
      <c r="M3" s="180">
        <f>EKİM22!B296</f>
        <v>0</v>
      </c>
      <c r="N3" s="180">
        <f>KASIM22!B296</f>
        <v>0</v>
      </c>
      <c r="O3" s="180">
        <f>ARALIK22!B296</f>
        <v>0</v>
      </c>
      <c r="P3" s="185">
        <f>D3+E3+F3+G3+H3+I3+J3+K3+L3+M3+N3+O3</f>
        <v>120768</v>
      </c>
    </row>
    <row r="4" spans="1:16" ht="16.5" thickBot="1">
      <c r="A4" s="606"/>
      <c r="B4" s="607"/>
      <c r="C4" s="33" t="s">
        <v>106</v>
      </c>
      <c r="D4" s="180">
        <f>OCAK22!B297</f>
        <v>2959</v>
      </c>
      <c r="E4" s="180">
        <f>ŞUBAT22!B297</f>
        <v>3101</v>
      </c>
      <c r="F4" s="180">
        <f>MART22!B297</f>
        <v>4881</v>
      </c>
      <c r="G4" s="180">
        <f>NİSAN22!B297</f>
        <v>0</v>
      </c>
      <c r="H4" s="180">
        <f>MAYIS22!B297</f>
        <v>0</v>
      </c>
      <c r="I4" s="180">
        <f>HAZİRAN22!B297</f>
        <v>0</v>
      </c>
      <c r="J4" s="180">
        <f>TEMMUZ22!B297</f>
        <v>0</v>
      </c>
      <c r="K4" s="180">
        <f>AĞUSTOS22!B297</f>
        <v>0</v>
      </c>
      <c r="L4" s="180">
        <f>EYLÜL22!B297</f>
        <v>0</v>
      </c>
      <c r="M4" s="180">
        <f>EKİM22!B297</f>
        <v>0</v>
      </c>
      <c r="N4" s="180">
        <f>KASIM22!B297</f>
        <v>0</v>
      </c>
      <c r="O4" s="180">
        <f>ARALIK22!B297</f>
        <v>0</v>
      </c>
      <c r="P4" s="21">
        <f>D4+E4+F4+G4+H4+I4+J4+K4+L4+M4+N4+O4</f>
        <v>10941</v>
      </c>
    </row>
    <row r="5" spans="1:16" ht="16.5" thickBot="1">
      <c r="A5" s="608"/>
      <c r="B5" s="609"/>
      <c r="C5" s="34" t="s">
        <v>66</v>
      </c>
      <c r="D5" s="180">
        <f>D3+D4</f>
        <v>37523</v>
      </c>
      <c r="E5" s="180">
        <f aca="true" t="shared" si="0" ref="E5:O5">E3+E4</f>
        <v>38256</v>
      </c>
      <c r="F5" s="180">
        <f t="shared" si="0"/>
        <v>55930</v>
      </c>
      <c r="G5" s="180">
        <f t="shared" si="0"/>
        <v>0</v>
      </c>
      <c r="H5" s="180">
        <f t="shared" si="0"/>
        <v>0</v>
      </c>
      <c r="I5" s="180">
        <f t="shared" si="0"/>
        <v>0</v>
      </c>
      <c r="J5" s="180">
        <f t="shared" si="0"/>
        <v>0</v>
      </c>
      <c r="K5" s="180">
        <f t="shared" si="0"/>
        <v>0</v>
      </c>
      <c r="L5" s="180">
        <f t="shared" si="0"/>
        <v>0</v>
      </c>
      <c r="M5" s="180">
        <f t="shared" si="0"/>
        <v>0</v>
      </c>
      <c r="N5" s="180">
        <f t="shared" si="0"/>
        <v>0</v>
      </c>
      <c r="O5" s="180">
        <f t="shared" si="0"/>
        <v>0</v>
      </c>
      <c r="P5" s="37">
        <f>SUM(D5:O5)</f>
        <v>131709</v>
      </c>
    </row>
    <row r="6" spans="1:16" ht="15.75" customHeight="1" thickBot="1">
      <c r="A6" s="598" t="s">
        <v>139</v>
      </c>
      <c r="B6" s="610"/>
      <c r="C6" s="32" t="s">
        <v>105</v>
      </c>
      <c r="D6" s="180">
        <f>OCAK22!B298</f>
        <v>14742</v>
      </c>
      <c r="E6" s="180">
        <f>ŞUBAT22!B298</f>
        <v>20266</v>
      </c>
      <c r="F6" s="180">
        <f>MART22!B298</f>
        <v>21694</v>
      </c>
      <c r="G6" s="180">
        <f>NİSAN22!B298</f>
        <v>0</v>
      </c>
      <c r="H6" s="180">
        <f>MAYIS22!B298</f>
        <v>0</v>
      </c>
      <c r="I6" s="180">
        <f>HAZİRAN22!B298</f>
        <v>0</v>
      </c>
      <c r="J6" s="180">
        <f>TEMMUZ22!B298</f>
        <v>0</v>
      </c>
      <c r="K6" s="180">
        <f>AĞUSTOS22!B298</f>
        <v>0</v>
      </c>
      <c r="L6" s="180">
        <f>EYLÜL22!B298</f>
        <v>0</v>
      </c>
      <c r="M6" s="180">
        <f>EKİM22!B298</f>
        <v>0</v>
      </c>
      <c r="N6" s="180">
        <f>KASIM22!B298</f>
        <v>0</v>
      </c>
      <c r="O6" s="180">
        <f>ARALIK22!B298</f>
        <v>0</v>
      </c>
      <c r="P6" s="185">
        <f>D6+E6+F6+G6+H6+I6+J6+K6+L6+M6+N6+O6</f>
        <v>56702</v>
      </c>
    </row>
    <row r="7" spans="1:16" ht="15.75" customHeight="1" thickBot="1">
      <c r="A7" s="600"/>
      <c r="B7" s="611"/>
      <c r="C7" s="33" t="s">
        <v>106</v>
      </c>
      <c r="D7" s="180">
        <f>OCAK22!B299</f>
        <v>101</v>
      </c>
      <c r="E7" s="180">
        <f>ŞUBAT22!B299</f>
        <v>237</v>
      </c>
      <c r="F7" s="180">
        <f>MART22!B299</f>
        <v>341</v>
      </c>
      <c r="G7" s="180">
        <f>NİSAN22!B299</f>
        <v>0</v>
      </c>
      <c r="H7" s="180">
        <f>MAYIS22!B299</f>
        <v>0</v>
      </c>
      <c r="I7" s="180">
        <f>HAZİRAN22!B299</f>
        <v>0</v>
      </c>
      <c r="J7" s="180">
        <f>TEMMUZ22!B299</f>
        <v>0</v>
      </c>
      <c r="K7" s="180">
        <f>AĞUSTOS22!B299</f>
        <v>0</v>
      </c>
      <c r="L7" s="180">
        <f>EYLÜL22!B299</f>
        <v>0</v>
      </c>
      <c r="M7" s="180">
        <f>EKİM22!B299</f>
        <v>0</v>
      </c>
      <c r="N7" s="180">
        <f>KASIM22!B299</f>
        <v>0</v>
      </c>
      <c r="O7" s="180">
        <f>ARALIK22!B299</f>
        <v>0</v>
      </c>
      <c r="P7" s="21">
        <f>D7+E7+F7+G7+H7+I7+J7+K7+L7+M7+N7+O7</f>
        <v>679</v>
      </c>
    </row>
    <row r="8" spans="1:16" ht="15.75" customHeight="1" thickBot="1">
      <c r="A8" s="602"/>
      <c r="B8" s="612"/>
      <c r="C8" s="34" t="s">
        <v>66</v>
      </c>
      <c r="D8" s="180">
        <f>D6+D7</f>
        <v>14843</v>
      </c>
      <c r="E8" s="180">
        <f aca="true" t="shared" si="1" ref="E8:O8">E6+E7</f>
        <v>20503</v>
      </c>
      <c r="F8" s="180">
        <f t="shared" si="1"/>
        <v>22035</v>
      </c>
      <c r="G8" s="180">
        <f t="shared" si="1"/>
        <v>0</v>
      </c>
      <c r="H8" s="180">
        <f t="shared" si="1"/>
        <v>0</v>
      </c>
      <c r="I8" s="180">
        <f t="shared" si="1"/>
        <v>0</v>
      </c>
      <c r="J8" s="180">
        <f t="shared" si="1"/>
        <v>0</v>
      </c>
      <c r="K8" s="180">
        <f t="shared" si="1"/>
        <v>0</v>
      </c>
      <c r="L8" s="180">
        <f t="shared" si="1"/>
        <v>0</v>
      </c>
      <c r="M8" s="180">
        <f t="shared" si="1"/>
        <v>0</v>
      </c>
      <c r="N8" s="180">
        <f t="shared" si="1"/>
        <v>0</v>
      </c>
      <c r="O8" s="180">
        <f t="shared" si="1"/>
        <v>0</v>
      </c>
      <c r="P8" s="37">
        <f>SUM(D8:O8)</f>
        <v>57381</v>
      </c>
    </row>
    <row r="9" spans="1:16" ht="15.75" customHeight="1" thickBot="1">
      <c r="A9" s="598" t="s">
        <v>66</v>
      </c>
      <c r="B9" s="599"/>
      <c r="C9" s="32" t="s">
        <v>105</v>
      </c>
      <c r="D9" s="180">
        <f aca="true" t="shared" si="2" ref="D9:P9">D3+D6</f>
        <v>49306</v>
      </c>
      <c r="E9" s="180">
        <f t="shared" si="2"/>
        <v>55421</v>
      </c>
      <c r="F9" s="180">
        <f t="shared" si="2"/>
        <v>72743</v>
      </c>
      <c r="G9" s="180">
        <f t="shared" si="2"/>
        <v>0</v>
      </c>
      <c r="H9" s="180">
        <f t="shared" si="2"/>
        <v>0</v>
      </c>
      <c r="I9" s="180">
        <f t="shared" si="2"/>
        <v>0</v>
      </c>
      <c r="J9" s="180">
        <f t="shared" si="2"/>
        <v>0</v>
      </c>
      <c r="K9" s="180">
        <f t="shared" si="2"/>
        <v>0</v>
      </c>
      <c r="L9" s="180">
        <f t="shared" si="2"/>
        <v>0</v>
      </c>
      <c r="M9" s="180">
        <f t="shared" si="2"/>
        <v>0</v>
      </c>
      <c r="N9" s="180">
        <f t="shared" si="2"/>
        <v>0</v>
      </c>
      <c r="O9" s="180">
        <f t="shared" si="2"/>
        <v>0</v>
      </c>
      <c r="P9" s="185">
        <f t="shared" si="2"/>
        <v>177470</v>
      </c>
    </row>
    <row r="10" spans="1:16" ht="15.75" customHeight="1" thickBot="1">
      <c r="A10" s="600"/>
      <c r="B10" s="601"/>
      <c r="C10" s="53" t="s">
        <v>106</v>
      </c>
      <c r="D10" s="180">
        <f aca="true" t="shared" si="3" ref="D10:P10">D4+D7</f>
        <v>3060</v>
      </c>
      <c r="E10" s="180">
        <f t="shared" si="3"/>
        <v>3338</v>
      </c>
      <c r="F10" s="180">
        <f t="shared" si="3"/>
        <v>5222</v>
      </c>
      <c r="G10" s="180">
        <f t="shared" si="3"/>
        <v>0</v>
      </c>
      <c r="H10" s="180">
        <f t="shared" si="3"/>
        <v>0</v>
      </c>
      <c r="I10" s="180">
        <f t="shared" si="3"/>
        <v>0</v>
      </c>
      <c r="J10" s="180">
        <f t="shared" si="3"/>
        <v>0</v>
      </c>
      <c r="K10" s="180">
        <f t="shared" si="3"/>
        <v>0</v>
      </c>
      <c r="L10" s="180">
        <f t="shared" si="3"/>
        <v>0</v>
      </c>
      <c r="M10" s="180">
        <f t="shared" si="3"/>
        <v>0</v>
      </c>
      <c r="N10" s="180">
        <f t="shared" si="3"/>
        <v>0</v>
      </c>
      <c r="O10" s="180">
        <f t="shared" si="3"/>
        <v>0</v>
      </c>
      <c r="P10" s="56">
        <f t="shared" si="3"/>
        <v>11620</v>
      </c>
    </row>
    <row r="11" spans="1:16" ht="15.75" customHeight="1" thickBot="1">
      <c r="A11" s="602"/>
      <c r="B11" s="603"/>
      <c r="C11" s="59" t="s">
        <v>66</v>
      </c>
      <c r="D11" s="60">
        <f>D9+D10</f>
        <v>52366</v>
      </c>
      <c r="E11" s="60">
        <f aca="true" t="shared" si="4" ref="E11:O11">E9+E10</f>
        <v>58759</v>
      </c>
      <c r="F11" s="60">
        <f t="shared" si="4"/>
        <v>77965</v>
      </c>
      <c r="G11" s="60">
        <f t="shared" si="4"/>
        <v>0</v>
      </c>
      <c r="H11" s="60">
        <f t="shared" si="4"/>
        <v>0</v>
      </c>
      <c r="I11" s="60">
        <f t="shared" si="4"/>
        <v>0</v>
      </c>
      <c r="J11" s="60">
        <f t="shared" si="4"/>
        <v>0</v>
      </c>
      <c r="K11" s="60">
        <f t="shared" si="4"/>
        <v>0</v>
      </c>
      <c r="L11" s="60">
        <f t="shared" si="4"/>
        <v>0</v>
      </c>
      <c r="M11" s="60">
        <f t="shared" si="4"/>
        <v>0</v>
      </c>
      <c r="N11" s="60">
        <f t="shared" si="4"/>
        <v>0</v>
      </c>
      <c r="O11" s="60">
        <f t="shared" si="4"/>
        <v>0</v>
      </c>
      <c r="P11" s="88">
        <f>P5+P8</f>
        <v>189090</v>
      </c>
    </row>
    <row r="14" spans="1:16" ht="15.75" customHeight="1" thickBot="1">
      <c r="A14" s="584" t="s">
        <v>199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</row>
    <row r="15" spans="3:16" ht="16.5" thickBot="1">
      <c r="C15" s="10">
        <v>2021</v>
      </c>
      <c r="D15" s="11" t="s">
        <v>94</v>
      </c>
      <c r="E15" s="11" t="s">
        <v>95</v>
      </c>
      <c r="F15" s="11" t="s">
        <v>96</v>
      </c>
      <c r="G15" s="11" t="s">
        <v>97</v>
      </c>
      <c r="H15" s="11" t="s">
        <v>98</v>
      </c>
      <c r="I15" s="11" t="s">
        <v>3</v>
      </c>
      <c r="J15" s="11" t="s">
        <v>99</v>
      </c>
      <c r="K15" s="11" t="s">
        <v>100</v>
      </c>
      <c r="L15" s="11" t="s">
        <v>101</v>
      </c>
      <c r="M15" s="11" t="s">
        <v>102</v>
      </c>
      <c r="N15" s="11" t="s">
        <v>103</v>
      </c>
      <c r="O15" s="40" t="s">
        <v>104</v>
      </c>
      <c r="P15" s="20" t="s">
        <v>66</v>
      </c>
    </row>
    <row r="16" spans="1:16" ht="16.5" thickBot="1">
      <c r="A16" s="604" t="s">
        <v>138</v>
      </c>
      <c r="B16" s="605"/>
      <c r="C16" s="32" t="s">
        <v>105</v>
      </c>
      <c r="D16" s="180">
        <v>26460</v>
      </c>
      <c r="E16" s="180">
        <v>31215</v>
      </c>
      <c r="F16" s="180">
        <v>38945</v>
      </c>
      <c r="G16" s="180">
        <v>28332</v>
      </c>
      <c r="H16" s="180">
        <v>20895</v>
      </c>
      <c r="I16" s="180">
        <v>51303</v>
      </c>
      <c r="J16" s="180">
        <v>54941</v>
      </c>
      <c r="K16" s="180">
        <v>62957</v>
      </c>
      <c r="L16" s="180">
        <v>68171</v>
      </c>
      <c r="M16" s="180">
        <v>76864</v>
      </c>
      <c r="N16" s="180">
        <v>64339</v>
      </c>
      <c r="O16" s="180">
        <v>40069</v>
      </c>
      <c r="P16" s="185">
        <f>SUM(D16:O16)</f>
        <v>564491</v>
      </c>
    </row>
    <row r="17" spans="1:16" ht="16.5" thickBot="1">
      <c r="A17" s="606"/>
      <c r="B17" s="607"/>
      <c r="C17" s="33" t="s">
        <v>106</v>
      </c>
      <c r="D17" s="180">
        <v>1993</v>
      </c>
      <c r="E17" s="180">
        <v>1606</v>
      </c>
      <c r="F17" s="180">
        <v>2508</v>
      </c>
      <c r="G17" s="180">
        <v>1397</v>
      </c>
      <c r="H17" s="180">
        <v>1369</v>
      </c>
      <c r="I17" s="180">
        <v>3295</v>
      </c>
      <c r="J17" s="180">
        <v>3947</v>
      </c>
      <c r="K17" s="180">
        <v>5616</v>
      </c>
      <c r="L17" s="180">
        <v>5445</v>
      </c>
      <c r="M17" s="180">
        <v>4985</v>
      </c>
      <c r="N17" s="180">
        <v>3355</v>
      </c>
      <c r="O17" s="180">
        <v>2806</v>
      </c>
      <c r="P17" s="21">
        <f aca="true" t="shared" si="5" ref="P17:P24">SUM(D17:O17)</f>
        <v>38322</v>
      </c>
    </row>
    <row r="18" spans="1:16" ht="16.5" thickBot="1">
      <c r="A18" s="608"/>
      <c r="B18" s="609"/>
      <c r="C18" s="34" t="s">
        <v>66</v>
      </c>
      <c r="D18" s="180">
        <v>28453</v>
      </c>
      <c r="E18" s="180">
        <f>E16+E17</f>
        <v>32821</v>
      </c>
      <c r="F18" s="180">
        <v>41453</v>
      </c>
      <c r="G18" s="180">
        <v>29729</v>
      </c>
      <c r="H18" s="180">
        <f>H16+H17</f>
        <v>22264</v>
      </c>
      <c r="I18" s="180">
        <f>I16+I17</f>
        <v>54598</v>
      </c>
      <c r="J18" s="180">
        <f>J16+J17</f>
        <v>58888</v>
      </c>
      <c r="K18" s="180">
        <f>K16+K17</f>
        <v>68573</v>
      </c>
      <c r="L18" s="180">
        <f>L16+L17</f>
        <v>73616</v>
      </c>
      <c r="M18" s="180">
        <f>SUM(M16:M17)</f>
        <v>81849</v>
      </c>
      <c r="N18" s="180">
        <v>67694</v>
      </c>
      <c r="O18" s="180">
        <v>42875</v>
      </c>
      <c r="P18" s="37">
        <f t="shared" si="5"/>
        <v>602813</v>
      </c>
    </row>
    <row r="19" spans="1:16" ht="15.75" customHeight="1" thickBot="1">
      <c r="A19" s="598" t="s">
        <v>139</v>
      </c>
      <c r="B19" s="610"/>
      <c r="C19" s="32" t="s">
        <v>105</v>
      </c>
      <c r="D19" s="180">
        <v>14419</v>
      </c>
      <c r="E19" s="180">
        <v>13472</v>
      </c>
      <c r="F19" s="180">
        <v>17804</v>
      </c>
      <c r="G19" s="180">
        <v>14102</v>
      </c>
      <c r="H19" s="180">
        <v>12003</v>
      </c>
      <c r="I19" s="180">
        <v>17112</v>
      </c>
      <c r="J19" s="180">
        <v>14210</v>
      </c>
      <c r="K19" s="180">
        <v>15901</v>
      </c>
      <c r="L19" s="180">
        <v>18957</v>
      </c>
      <c r="M19" s="180">
        <v>19775</v>
      </c>
      <c r="N19" s="180">
        <v>16828</v>
      </c>
      <c r="O19" s="180">
        <v>15948</v>
      </c>
      <c r="P19" s="185">
        <f t="shared" si="5"/>
        <v>190531</v>
      </c>
    </row>
    <row r="20" spans="1:16" ht="15.75" customHeight="1" thickBot="1">
      <c r="A20" s="600"/>
      <c r="B20" s="611"/>
      <c r="C20" s="33" t="s">
        <v>106</v>
      </c>
      <c r="D20" s="180">
        <v>82</v>
      </c>
      <c r="E20" s="180">
        <v>149</v>
      </c>
      <c r="F20" s="180">
        <v>62</v>
      </c>
      <c r="G20" s="180">
        <v>167</v>
      </c>
      <c r="H20" s="180">
        <v>134</v>
      </c>
      <c r="I20" s="180">
        <v>172</v>
      </c>
      <c r="J20" s="180">
        <v>319</v>
      </c>
      <c r="K20" s="180">
        <v>259</v>
      </c>
      <c r="L20" s="180">
        <v>412</v>
      </c>
      <c r="M20" s="180">
        <v>582</v>
      </c>
      <c r="N20" s="180">
        <v>217</v>
      </c>
      <c r="O20" s="180">
        <v>142</v>
      </c>
      <c r="P20" s="21">
        <f t="shared" si="5"/>
        <v>2697</v>
      </c>
    </row>
    <row r="21" spans="1:16" ht="15.75" customHeight="1" thickBot="1">
      <c r="A21" s="602"/>
      <c r="B21" s="612"/>
      <c r="C21" s="34" t="s">
        <v>66</v>
      </c>
      <c r="D21" s="180">
        <v>14501</v>
      </c>
      <c r="E21" s="180">
        <v>13621</v>
      </c>
      <c r="F21" s="180">
        <v>17866</v>
      </c>
      <c r="G21" s="180">
        <v>142269</v>
      </c>
      <c r="H21" s="180">
        <f>H19+H20</f>
        <v>12137</v>
      </c>
      <c r="I21" s="180">
        <f>I19+I20</f>
        <v>17284</v>
      </c>
      <c r="J21" s="180">
        <f>J19+J20</f>
        <v>14529</v>
      </c>
      <c r="K21" s="180">
        <f>K19+K20</f>
        <v>16160</v>
      </c>
      <c r="L21" s="180">
        <f>L19+L20</f>
        <v>19369</v>
      </c>
      <c r="M21" s="180">
        <f>SUM(M19:M20)</f>
        <v>20357</v>
      </c>
      <c r="N21" s="180">
        <v>17045</v>
      </c>
      <c r="O21" s="180">
        <v>16090</v>
      </c>
      <c r="P21" s="37">
        <f t="shared" si="5"/>
        <v>321228</v>
      </c>
    </row>
    <row r="22" spans="1:16" ht="15.75" customHeight="1" thickBot="1">
      <c r="A22" s="598" t="s">
        <v>66</v>
      </c>
      <c r="B22" s="599"/>
      <c r="C22" s="32" t="s">
        <v>105</v>
      </c>
      <c r="D22" s="180">
        <v>40879</v>
      </c>
      <c r="E22" s="180">
        <v>44687</v>
      </c>
      <c r="F22" s="180">
        <v>56749</v>
      </c>
      <c r="G22" s="180">
        <v>42434</v>
      </c>
      <c r="H22" s="180">
        <f aca="true" t="shared" si="6" ref="H22:J23">H16+H19</f>
        <v>32898</v>
      </c>
      <c r="I22" s="180">
        <f t="shared" si="6"/>
        <v>68415</v>
      </c>
      <c r="J22" s="180">
        <f t="shared" si="6"/>
        <v>69151</v>
      </c>
      <c r="K22" s="180">
        <f aca="true" t="shared" si="7" ref="K22:M23">K16+K19</f>
        <v>78858</v>
      </c>
      <c r="L22" s="180">
        <f t="shared" si="7"/>
        <v>87128</v>
      </c>
      <c r="M22" s="180">
        <f t="shared" si="7"/>
        <v>96639</v>
      </c>
      <c r="N22" s="180">
        <v>81167</v>
      </c>
      <c r="O22" s="180">
        <v>56017</v>
      </c>
      <c r="P22" s="185">
        <f t="shared" si="5"/>
        <v>755022</v>
      </c>
    </row>
    <row r="23" spans="1:16" ht="15.75" customHeight="1" thickBot="1">
      <c r="A23" s="600"/>
      <c r="B23" s="601"/>
      <c r="C23" s="53" t="s">
        <v>106</v>
      </c>
      <c r="D23" s="180">
        <v>2075</v>
      </c>
      <c r="E23" s="180">
        <v>1755</v>
      </c>
      <c r="F23" s="180">
        <v>2570</v>
      </c>
      <c r="G23" s="180">
        <v>1564</v>
      </c>
      <c r="H23" s="180">
        <f t="shared" si="6"/>
        <v>1503</v>
      </c>
      <c r="I23" s="180">
        <f t="shared" si="6"/>
        <v>3467</v>
      </c>
      <c r="J23" s="180">
        <f t="shared" si="6"/>
        <v>4266</v>
      </c>
      <c r="K23" s="180">
        <f t="shared" si="7"/>
        <v>5875</v>
      </c>
      <c r="L23" s="180">
        <f t="shared" si="7"/>
        <v>5857</v>
      </c>
      <c r="M23" s="180">
        <f t="shared" si="7"/>
        <v>5567</v>
      </c>
      <c r="N23" s="180">
        <v>3572</v>
      </c>
      <c r="O23" s="180">
        <v>2948</v>
      </c>
      <c r="P23" s="56">
        <f t="shared" si="5"/>
        <v>41019</v>
      </c>
    </row>
    <row r="24" spans="1:16" ht="15.75" customHeight="1" thickBot="1">
      <c r="A24" s="602"/>
      <c r="B24" s="603"/>
      <c r="C24" s="59" t="s">
        <v>66</v>
      </c>
      <c r="D24" s="60">
        <f>D22+D23</f>
        <v>42954</v>
      </c>
      <c r="E24" s="60">
        <v>46442</v>
      </c>
      <c r="F24" s="60">
        <f aca="true" t="shared" si="8" ref="F24:O24">F22+F23</f>
        <v>59319</v>
      </c>
      <c r="G24" s="60">
        <f t="shared" si="8"/>
        <v>43998</v>
      </c>
      <c r="H24" s="60">
        <f t="shared" si="8"/>
        <v>34401</v>
      </c>
      <c r="I24" s="60">
        <f t="shared" si="8"/>
        <v>71882</v>
      </c>
      <c r="J24" s="60">
        <f t="shared" si="8"/>
        <v>73417</v>
      </c>
      <c r="K24" s="60">
        <f t="shared" si="8"/>
        <v>84733</v>
      </c>
      <c r="L24" s="60">
        <f t="shared" si="8"/>
        <v>92985</v>
      </c>
      <c r="M24" s="60">
        <f t="shared" si="8"/>
        <v>102206</v>
      </c>
      <c r="N24" s="60">
        <f t="shared" si="8"/>
        <v>84739</v>
      </c>
      <c r="O24" s="60">
        <f t="shared" si="8"/>
        <v>58965</v>
      </c>
      <c r="P24" s="88">
        <f t="shared" si="5"/>
        <v>796041</v>
      </c>
    </row>
    <row r="25" spans="1:16" ht="15.7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7" ht="15.75" customHeight="1"/>
    <row r="28" spans="1:21" ht="15" customHeight="1" thickBot="1">
      <c r="A28" s="617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U28" s="197"/>
    </row>
    <row r="29" spans="1:21" ht="15" customHeight="1" thickBot="1">
      <c r="A29" s="198"/>
      <c r="B29" s="198"/>
      <c r="C29" s="618"/>
      <c r="D29" s="619"/>
      <c r="E29" s="620" t="s">
        <v>196</v>
      </c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196"/>
      <c r="R29" s="196"/>
      <c r="S29" s="196"/>
      <c r="T29" s="196"/>
      <c r="U29" s="197"/>
    </row>
    <row r="30" spans="3:21" ht="15" customHeight="1" thickBot="1">
      <c r="C30" s="10">
        <v>2020</v>
      </c>
      <c r="D30" s="11" t="s">
        <v>94</v>
      </c>
      <c r="E30" s="11" t="s">
        <v>95</v>
      </c>
      <c r="F30" s="11" t="s">
        <v>96</v>
      </c>
      <c r="G30" s="11" t="s">
        <v>97</v>
      </c>
      <c r="H30" s="11" t="s">
        <v>98</v>
      </c>
      <c r="I30" s="11" t="s">
        <v>3</v>
      </c>
      <c r="J30" s="11" t="s">
        <v>99</v>
      </c>
      <c r="K30" s="11" t="s">
        <v>100</v>
      </c>
      <c r="L30" s="11" t="s">
        <v>101</v>
      </c>
      <c r="M30" s="11" t="s">
        <v>102</v>
      </c>
      <c r="N30" s="11" t="s">
        <v>103</v>
      </c>
      <c r="O30" s="40" t="s">
        <v>104</v>
      </c>
      <c r="P30" s="20" t="s">
        <v>66</v>
      </c>
      <c r="U30" s="197"/>
    </row>
    <row r="31" spans="1:21" ht="15" customHeight="1" thickBot="1">
      <c r="A31" s="604" t="s">
        <v>67</v>
      </c>
      <c r="B31" s="613"/>
      <c r="C31" s="32" t="s">
        <v>105</v>
      </c>
      <c r="D31" s="180">
        <v>46817</v>
      </c>
      <c r="E31" s="180">
        <v>43587</v>
      </c>
      <c r="F31" s="180">
        <v>24957</v>
      </c>
      <c r="G31" s="180">
        <v>9245</v>
      </c>
      <c r="H31" s="180">
        <v>12337</v>
      </c>
      <c r="I31" s="180">
        <v>25867</v>
      </c>
      <c r="J31" s="180">
        <v>30787</v>
      </c>
      <c r="K31" s="180">
        <v>29551</v>
      </c>
      <c r="L31" s="180">
        <v>30569</v>
      </c>
      <c r="M31" s="180">
        <v>39032</v>
      </c>
      <c r="N31" s="180">
        <v>33945</v>
      </c>
      <c r="O31" s="180">
        <v>21957</v>
      </c>
      <c r="P31" s="185">
        <f>SUM(D31:O31)</f>
        <v>348651</v>
      </c>
      <c r="U31" s="197"/>
    </row>
    <row r="32" spans="1:21" ht="15" customHeight="1" thickBot="1">
      <c r="A32" s="606"/>
      <c r="B32" s="614"/>
      <c r="C32" s="33" t="s">
        <v>106</v>
      </c>
      <c r="D32" s="180">
        <v>3196</v>
      </c>
      <c r="E32" s="180">
        <v>2534</v>
      </c>
      <c r="F32" s="180">
        <v>929</v>
      </c>
      <c r="G32" s="180">
        <v>192</v>
      </c>
      <c r="H32" s="180">
        <v>238</v>
      </c>
      <c r="I32" s="180">
        <v>636</v>
      </c>
      <c r="J32" s="180">
        <v>811</v>
      </c>
      <c r="K32" s="180">
        <v>14935</v>
      </c>
      <c r="L32" s="180">
        <v>2218</v>
      </c>
      <c r="M32" s="180">
        <v>2269</v>
      </c>
      <c r="N32" s="180">
        <v>2066</v>
      </c>
      <c r="O32" s="180">
        <v>2153</v>
      </c>
      <c r="P32" s="21">
        <f aca="true" t="shared" si="9" ref="P32:P38">SUM(D32:O32)</f>
        <v>32177</v>
      </c>
      <c r="U32" s="197"/>
    </row>
    <row r="33" spans="1:21" ht="15" customHeight="1" thickBot="1">
      <c r="A33" s="608"/>
      <c r="B33" s="615"/>
      <c r="C33" s="34" t="s">
        <v>66</v>
      </c>
      <c r="D33" s="180">
        <f>D31+D32</f>
        <v>50013</v>
      </c>
      <c r="E33" s="180">
        <f aca="true" t="shared" si="10" ref="E33:O33">E31+E32</f>
        <v>46121</v>
      </c>
      <c r="F33" s="180">
        <f t="shared" si="10"/>
        <v>25886</v>
      </c>
      <c r="G33" s="180">
        <f t="shared" si="10"/>
        <v>9437</v>
      </c>
      <c r="H33" s="180">
        <f t="shared" si="10"/>
        <v>12575</v>
      </c>
      <c r="I33" s="180">
        <f t="shared" si="10"/>
        <v>26503</v>
      </c>
      <c r="J33" s="180">
        <f t="shared" si="10"/>
        <v>31598</v>
      </c>
      <c r="K33" s="180">
        <f t="shared" si="10"/>
        <v>44486</v>
      </c>
      <c r="L33" s="180">
        <f t="shared" si="10"/>
        <v>32787</v>
      </c>
      <c r="M33" s="180">
        <f t="shared" si="10"/>
        <v>41301</v>
      </c>
      <c r="N33" s="180">
        <f t="shared" si="10"/>
        <v>36011</v>
      </c>
      <c r="O33" s="180">
        <f t="shared" si="10"/>
        <v>24110</v>
      </c>
      <c r="P33" s="37">
        <f t="shared" si="9"/>
        <v>380828</v>
      </c>
      <c r="U33" s="197"/>
    </row>
    <row r="34" spans="1:21" ht="15" customHeight="1" thickBot="1">
      <c r="A34" s="598" t="s">
        <v>139</v>
      </c>
      <c r="B34" s="599"/>
      <c r="C34" s="32" t="s">
        <v>105</v>
      </c>
      <c r="D34" s="180">
        <v>17183</v>
      </c>
      <c r="E34" s="180">
        <v>16189</v>
      </c>
      <c r="F34" s="180">
        <v>12189</v>
      </c>
      <c r="G34" s="180">
        <v>8015</v>
      </c>
      <c r="H34" s="180">
        <v>11036</v>
      </c>
      <c r="I34" s="180">
        <v>14810</v>
      </c>
      <c r="J34" s="180">
        <v>13289</v>
      </c>
      <c r="K34" s="180">
        <v>1296</v>
      </c>
      <c r="L34" s="180">
        <v>16342</v>
      </c>
      <c r="M34" s="180">
        <v>16305</v>
      </c>
      <c r="N34" s="180">
        <v>16254</v>
      </c>
      <c r="O34" s="180">
        <v>16675</v>
      </c>
      <c r="P34" s="185">
        <f t="shared" si="9"/>
        <v>159583</v>
      </c>
      <c r="U34" s="197"/>
    </row>
    <row r="35" spans="1:21" ht="15" customHeight="1" thickBot="1">
      <c r="A35" s="600"/>
      <c r="B35" s="601"/>
      <c r="C35" s="33" t="s">
        <v>106</v>
      </c>
      <c r="D35" s="180">
        <v>119</v>
      </c>
      <c r="E35" s="180">
        <v>81</v>
      </c>
      <c r="F35" s="180">
        <v>31</v>
      </c>
      <c r="G35" s="180">
        <v>15</v>
      </c>
      <c r="H35" s="180">
        <v>10</v>
      </c>
      <c r="I35" s="180">
        <v>91</v>
      </c>
      <c r="J35" s="180">
        <v>121</v>
      </c>
      <c r="K35" s="180">
        <v>191</v>
      </c>
      <c r="L35" s="180">
        <v>148</v>
      </c>
      <c r="M35" s="180">
        <v>167</v>
      </c>
      <c r="N35" s="180">
        <v>120</v>
      </c>
      <c r="O35" s="180">
        <v>138</v>
      </c>
      <c r="P35" s="21">
        <f t="shared" si="9"/>
        <v>1232</v>
      </c>
      <c r="U35" s="197"/>
    </row>
    <row r="36" spans="1:21" ht="15" customHeight="1" thickBot="1">
      <c r="A36" s="602"/>
      <c r="B36" s="603"/>
      <c r="C36" s="34" t="s">
        <v>66</v>
      </c>
      <c r="D36" s="180">
        <f>D34+D35</f>
        <v>17302</v>
      </c>
      <c r="E36" s="180">
        <f aca="true" t="shared" si="11" ref="E36:O36">E34+E35</f>
        <v>16270</v>
      </c>
      <c r="F36" s="180">
        <f t="shared" si="11"/>
        <v>12220</v>
      </c>
      <c r="G36" s="180">
        <f t="shared" si="11"/>
        <v>8030</v>
      </c>
      <c r="H36" s="180">
        <f t="shared" si="11"/>
        <v>11046</v>
      </c>
      <c r="I36" s="180">
        <f t="shared" si="11"/>
        <v>14901</v>
      </c>
      <c r="J36" s="180">
        <f t="shared" si="11"/>
        <v>13410</v>
      </c>
      <c r="K36" s="180">
        <f t="shared" si="11"/>
        <v>1487</v>
      </c>
      <c r="L36" s="180">
        <f t="shared" si="11"/>
        <v>16490</v>
      </c>
      <c r="M36" s="180">
        <f t="shared" si="11"/>
        <v>16472</v>
      </c>
      <c r="N36" s="180">
        <f t="shared" si="11"/>
        <v>16374</v>
      </c>
      <c r="O36" s="180">
        <f t="shared" si="11"/>
        <v>16813</v>
      </c>
      <c r="P36" s="37">
        <f t="shared" si="9"/>
        <v>160815</v>
      </c>
      <c r="U36" s="197"/>
    </row>
    <row r="37" spans="1:16" ht="24.75" customHeight="1" thickBot="1">
      <c r="A37" s="598" t="s">
        <v>66</v>
      </c>
      <c r="B37" s="599"/>
      <c r="C37" s="32" t="s">
        <v>105</v>
      </c>
      <c r="D37" s="180">
        <f>D31+D34</f>
        <v>64000</v>
      </c>
      <c r="E37" s="180">
        <f aca="true" t="shared" si="12" ref="E37:O37">E31+E34</f>
        <v>59776</v>
      </c>
      <c r="F37" s="180">
        <f t="shared" si="12"/>
        <v>37146</v>
      </c>
      <c r="G37" s="180">
        <f t="shared" si="12"/>
        <v>17260</v>
      </c>
      <c r="H37" s="180">
        <f t="shared" si="12"/>
        <v>23373</v>
      </c>
      <c r="I37" s="180">
        <f t="shared" si="12"/>
        <v>40677</v>
      </c>
      <c r="J37" s="180">
        <v>44076</v>
      </c>
      <c r="K37" s="180">
        <f t="shared" si="12"/>
        <v>30847</v>
      </c>
      <c r="L37" s="180">
        <f t="shared" si="12"/>
        <v>46911</v>
      </c>
      <c r="M37" s="180">
        <f t="shared" si="12"/>
        <v>55337</v>
      </c>
      <c r="N37" s="180">
        <f t="shared" si="12"/>
        <v>50199</v>
      </c>
      <c r="O37" s="180">
        <f t="shared" si="12"/>
        <v>38632</v>
      </c>
      <c r="P37" s="185">
        <f t="shared" si="9"/>
        <v>508234</v>
      </c>
    </row>
    <row r="38" spans="1:16" ht="26.25" customHeight="1" thickBot="1">
      <c r="A38" s="600"/>
      <c r="B38" s="601"/>
      <c r="C38" s="53" t="s">
        <v>106</v>
      </c>
      <c r="D38" s="180">
        <f>D32+D35</f>
        <v>3315</v>
      </c>
      <c r="E38" s="180">
        <f aca="true" t="shared" si="13" ref="E38:O38">E32+E35</f>
        <v>2615</v>
      </c>
      <c r="F38" s="180">
        <f t="shared" si="13"/>
        <v>960</v>
      </c>
      <c r="G38" s="180">
        <f t="shared" si="13"/>
        <v>207</v>
      </c>
      <c r="H38" s="180">
        <f t="shared" si="13"/>
        <v>248</v>
      </c>
      <c r="I38" s="180">
        <f t="shared" si="13"/>
        <v>727</v>
      </c>
      <c r="J38" s="180">
        <v>932</v>
      </c>
      <c r="K38" s="180">
        <f t="shared" si="13"/>
        <v>15126</v>
      </c>
      <c r="L38" s="180">
        <f t="shared" si="13"/>
        <v>2366</v>
      </c>
      <c r="M38" s="180">
        <f t="shared" si="13"/>
        <v>2436</v>
      </c>
      <c r="N38" s="180">
        <f t="shared" si="13"/>
        <v>2186</v>
      </c>
      <c r="O38" s="180">
        <f t="shared" si="13"/>
        <v>2291</v>
      </c>
      <c r="P38" s="56">
        <f t="shared" si="9"/>
        <v>33409</v>
      </c>
    </row>
    <row r="39" spans="1:16" ht="37.5" customHeight="1" thickBot="1">
      <c r="A39" s="602"/>
      <c r="B39" s="603"/>
      <c r="C39" s="59" t="s">
        <v>66</v>
      </c>
      <c r="D39" s="60">
        <f>D37+D38</f>
        <v>67315</v>
      </c>
      <c r="E39" s="60">
        <f aca="true" t="shared" si="14" ref="E39:O39">E37+E38</f>
        <v>62391</v>
      </c>
      <c r="F39" s="60">
        <f t="shared" si="14"/>
        <v>38106</v>
      </c>
      <c r="G39" s="60">
        <f t="shared" si="14"/>
        <v>17467</v>
      </c>
      <c r="H39" s="60">
        <f t="shared" si="14"/>
        <v>23621</v>
      </c>
      <c r="I39" s="60">
        <f t="shared" si="14"/>
        <v>41404</v>
      </c>
      <c r="J39" s="60">
        <f t="shared" si="14"/>
        <v>45008</v>
      </c>
      <c r="K39" s="60">
        <f t="shared" si="14"/>
        <v>45973</v>
      </c>
      <c r="L39" s="60">
        <f t="shared" si="14"/>
        <v>49277</v>
      </c>
      <c r="M39" s="60">
        <f t="shared" si="14"/>
        <v>57773</v>
      </c>
      <c r="N39" s="60">
        <f t="shared" si="14"/>
        <v>52385</v>
      </c>
      <c r="O39" s="60">
        <f t="shared" si="14"/>
        <v>40923</v>
      </c>
      <c r="P39" s="88">
        <f>SUM(D39:O39)</f>
        <v>541643</v>
      </c>
    </row>
    <row r="40" spans="1:24" ht="51.75" customHeight="1">
      <c r="A40" s="596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U40" s="196"/>
      <c r="V40" s="196"/>
      <c r="W40" s="196"/>
      <c r="X40" s="196"/>
    </row>
    <row r="41" spans="1:16" ht="21" customHeight="1" thickBot="1">
      <c r="A41" s="584" t="s">
        <v>191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</row>
    <row r="42" spans="3:16" ht="21" customHeight="1" thickBot="1">
      <c r="C42" s="10">
        <v>2019</v>
      </c>
      <c r="D42" s="11" t="s">
        <v>94</v>
      </c>
      <c r="E42" s="11" t="s">
        <v>95</v>
      </c>
      <c r="F42" s="11" t="s">
        <v>96</v>
      </c>
      <c r="G42" s="11" t="s">
        <v>97</v>
      </c>
      <c r="H42" s="11" t="s">
        <v>98</v>
      </c>
      <c r="I42" s="11" t="s">
        <v>3</v>
      </c>
      <c r="J42" s="11" t="s">
        <v>99</v>
      </c>
      <c r="K42" s="11" t="s">
        <v>100</v>
      </c>
      <c r="L42" s="11" t="s">
        <v>101</v>
      </c>
      <c r="M42" s="11" t="s">
        <v>102</v>
      </c>
      <c r="N42" s="11" t="s">
        <v>103</v>
      </c>
      <c r="O42" s="40" t="s">
        <v>104</v>
      </c>
      <c r="P42" s="20" t="s">
        <v>66</v>
      </c>
    </row>
    <row r="43" spans="1:16" ht="21" customHeight="1" thickBot="1">
      <c r="A43" s="604" t="s">
        <v>138</v>
      </c>
      <c r="B43" s="613"/>
      <c r="C43" s="32" t="s">
        <v>105</v>
      </c>
      <c r="D43" s="180">
        <v>43138</v>
      </c>
      <c r="E43" s="180">
        <v>43615</v>
      </c>
      <c r="F43" s="180">
        <v>97182</v>
      </c>
      <c r="G43" s="180">
        <v>80450</v>
      </c>
      <c r="H43" s="180">
        <v>45492</v>
      </c>
      <c r="I43" s="180">
        <v>70309</v>
      </c>
      <c r="J43" s="180">
        <v>51359</v>
      </c>
      <c r="K43" s="180">
        <v>54579</v>
      </c>
      <c r="L43" s="180">
        <v>85657</v>
      </c>
      <c r="M43" s="180">
        <v>50519</v>
      </c>
      <c r="N43" s="180">
        <v>62412</v>
      </c>
      <c r="O43" s="180">
        <v>39626</v>
      </c>
      <c r="P43" s="185">
        <f>SUM(D43:O43)</f>
        <v>724338</v>
      </c>
    </row>
    <row r="44" spans="1:16" ht="21" customHeight="1" thickBot="1">
      <c r="A44" s="606"/>
      <c r="B44" s="614"/>
      <c r="C44" s="33" t="s">
        <v>106</v>
      </c>
      <c r="D44" s="180">
        <v>2120</v>
      </c>
      <c r="E44" s="180">
        <v>2261</v>
      </c>
      <c r="F44" s="180">
        <v>2486</v>
      </c>
      <c r="G44" s="180">
        <v>3632</v>
      </c>
      <c r="H44" s="180">
        <v>2228</v>
      </c>
      <c r="I44" s="180">
        <v>2709</v>
      </c>
      <c r="J44" s="180">
        <v>3699</v>
      </c>
      <c r="K44" s="180">
        <v>4564</v>
      </c>
      <c r="L44" s="180">
        <v>4305</v>
      </c>
      <c r="M44" s="180">
        <v>3543</v>
      </c>
      <c r="N44" s="180">
        <v>2138</v>
      </c>
      <c r="O44" s="180">
        <v>2381</v>
      </c>
      <c r="P44" s="21">
        <f aca="true" t="shared" si="15" ref="P44:P51">SUM(D44:O44)</f>
        <v>36066</v>
      </c>
    </row>
    <row r="45" spans="1:16" ht="21" customHeight="1" thickBot="1">
      <c r="A45" s="608"/>
      <c r="B45" s="615"/>
      <c r="C45" s="34" t="s">
        <v>66</v>
      </c>
      <c r="D45" s="180">
        <f>D43+D44</f>
        <v>45258</v>
      </c>
      <c r="E45" s="180">
        <f>E43+E44</f>
        <v>45876</v>
      </c>
      <c r="F45" s="180">
        <v>100668</v>
      </c>
      <c r="G45" s="180">
        <v>84082</v>
      </c>
      <c r="H45" s="180">
        <v>47720</v>
      </c>
      <c r="I45" s="180">
        <f aca="true" t="shared" si="16" ref="I45:O45">I43+I44</f>
        <v>73018</v>
      </c>
      <c r="J45" s="180">
        <f t="shared" si="16"/>
        <v>55058</v>
      </c>
      <c r="K45" s="180">
        <f t="shared" si="16"/>
        <v>59143</v>
      </c>
      <c r="L45" s="180">
        <f t="shared" si="16"/>
        <v>89962</v>
      </c>
      <c r="M45" s="180">
        <f t="shared" si="16"/>
        <v>54062</v>
      </c>
      <c r="N45" s="180">
        <f t="shared" si="16"/>
        <v>64550</v>
      </c>
      <c r="O45" s="180">
        <f t="shared" si="16"/>
        <v>42007</v>
      </c>
      <c r="P45" s="37">
        <f t="shared" si="15"/>
        <v>761404</v>
      </c>
    </row>
    <row r="46" spans="1:16" ht="21" customHeight="1" thickBot="1">
      <c r="A46" s="598" t="s">
        <v>139</v>
      </c>
      <c r="B46" s="599"/>
      <c r="C46" s="32" t="s">
        <v>105</v>
      </c>
      <c r="D46" s="180">
        <v>16143</v>
      </c>
      <c r="E46" s="180">
        <v>15046</v>
      </c>
      <c r="F46" s="180">
        <v>42273</v>
      </c>
      <c r="G46" s="180">
        <v>23768</v>
      </c>
      <c r="H46" s="180">
        <v>23730</v>
      </c>
      <c r="I46" s="180">
        <v>20794</v>
      </c>
      <c r="J46" s="180">
        <v>14932</v>
      </c>
      <c r="K46" s="180">
        <v>13804</v>
      </c>
      <c r="L46" s="180">
        <v>35239</v>
      </c>
      <c r="M46" s="180">
        <v>45066</v>
      </c>
      <c r="N46" s="180">
        <v>23947</v>
      </c>
      <c r="O46" s="180">
        <v>21209</v>
      </c>
      <c r="P46" s="185">
        <f t="shared" si="15"/>
        <v>295951</v>
      </c>
    </row>
    <row r="47" spans="1:16" ht="21" customHeight="1" thickBot="1">
      <c r="A47" s="600"/>
      <c r="B47" s="601"/>
      <c r="C47" s="33" t="s">
        <v>106</v>
      </c>
      <c r="D47" s="180">
        <v>103</v>
      </c>
      <c r="E47" s="180">
        <v>93</v>
      </c>
      <c r="F47" s="180">
        <v>159</v>
      </c>
      <c r="G47" s="180">
        <v>158</v>
      </c>
      <c r="H47" s="180">
        <v>314</v>
      </c>
      <c r="I47" s="180">
        <v>336</v>
      </c>
      <c r="J47" s="180">
        <v>389</v>
      </c>
      <c r="K47" s="180">
        <v>693</v>
      </c>
      <c r="L47" s="180">
        <v>534</v>
      </c>
      <c r="M47" s="180">
        <v>392</v>
      </c>
      <c r="N47" s="180">
        <v>190</v>
      </c>
      <c r="O47" s="180">
        <v>134</v>
      </c>
      <c r="P47" s="21">
        <f t="shared" si="15"/>
        <v>3495</v>
      </c>
    </row>
    <row r="48" spans="1:16" ht="21" customHeight="1" thickBot="1">
      <c r="A48" s="602"/>
      <c r="B48" s="603"/>
      <c r="C48" s="34" t="s">
        <v>66</v>
      </c>
      <c r="D48" s="180">
        <f>D46+D47</f>
        <v>16246</v>
      </c>
      <c r="E48" s="180">
        <f>E46+E47</f>
        <v>15139</v>
      </c>
      <c r="F48" s="180">
        <v>42395</v>
      </c>
      <c r="G48" s="180">
        <v>23926</v>
      </c>
      <c r="H48" s="180">
        <v>24044</v>
      </c>
      <c r="I48" s="180">
        <f aca="true" t="shared" si="17" ref="I48:O48">I46+I47</f>
        <v>21130</v>
      </c>
      <c r="J48" s="180">
        <f t="shared" si="17"/>
        <v>15321</v>
      </c>
      <c r="K48" s="180">
        <f t="shared" si="17"/>
        <v>14497</v>
      </c>
      <c r="L48" s="180">
        <f t="shared" si="17"/>
        <v>35773</v>
      </c>
      <c r="M48" s="180">
        <f t="shared" si="17"/>
        <v>45458</v>
      </c>
      <c r="N48" s="180">
        <v>24137</v>
      </c>
      <c r="O48" s="180">
        <f t="shared" si="17"/>
        <v>21343</v>
      </c>
      <c r="P48" s="37">
        <f t="shared" si="15"/>
        <v>299409</v>
      </c>
    </row>
    <row r="49" spans="1:16" ht="21" customHeight="1" thickBot="1">
      <c r="A49" s="598" t="s">
        <v>66</v>
      </c>
      <c r="B49" s="599"/>
      <c r="C49" s="32" t="s">
        <v>105</v>
      </c>
      <c r="D49" s="180">
        <f>D43+D46</f>
        <v>59281</v>
      </c>
      <c r="E49" s="180">
        <f>E43+E46</f>
        <v>58661</v>
      </c>
      <c r="F49" s="180">
        <v>139455</v>
      </c>
      <c r="G49" s="180">
        <v>104218</v>
      </c>
      <c r="H49" s="180">
        <v>69222</v>
      </c>
      <c r="I49" s="180">
        <f aca="true" t="shared" si="18" ref="I49:O49">I43+I46</f>
        <v>91103</v>
      </c>
      <c r="J49" s="180">
        <f t="shared" si="18"/>
        <v>66291</v>
      </c>
      <c r="K49" s="180">
        <f t="shared" si="18"/>
        <v>68383</v>
      </c>
      <c r="L49" s="180">
        <f t="shared" si="18"/>
        <v>120896</v>
      </c>
      <c r="M49" s="180">
        <f t="shared" si="18"/>
        <v>95585</v>
      </c>
      <c r="N49" s="180">
        <f t="shared" si="18"/>
        <v>86359</v>
      </c>
      <c r="O49" s="180">
        <f t="shared" si="18"/>
        <v>60835</v>
      </c>
      <c r="P49" s="185">
        <f t="shared" si="15"/>
        <v>1020289</v>
      </c>
    </row>
    <row r="50" spans="1:16" ht="21" customHeight="1" thickBot="1">
      <c r="A50" s="600"/>
      <c r="B50" s="601"/>
      <c r="C50" s="53" t="s">
        <v>106</v>
      </c>
      <c r="D50" s="180">
        <f>D44+D47</f>
        <v>2223</v>
      </c>
      <c r="E50" s="180">
        <f>E44+E47</f>
        <v>2354</v>
      </c>
      <c r="F50" s="180">
        <v>2645</v>
      </c>
      <c r="G50" s="180">
        <v>3790</v>
      </c>
      <c r="H50" s="180">
        <v>2542</v>
      </c>
      <c r="I50" s="180">
        <f aca="true" t="shared" si="19" ref="I50:O50">I44+I47</f>
        <v>3045</v>
      </c>
      <c r="J50" s="180">
        <f t="shared" si="19"/>
        <v>4088</v>
      </c>
      <c r="K50" s="180">
        <f t="shared" si="19"/>
        <v>5257</v>
      </c>
      <c r="L50" s="180">
        <f t="shared" si="19"/>
        <v>4839</v>
      </c>
      <c r="M50" s="180">
        <f t="shared" si="19"/>
        <v>3935</v>
      </c>
      <c r="N50" s="180">
        <f t="shared" si="19"/>
        <v>2328</v>
      </c>
      <c r="O50" s="180">
        <f t="shared" si="19"/>
        <v>2515</v>
      </c>
      <c r="P50" s="56">
        <f t="shared" si="15"/>
        <v>39561</v>
      </c>
    </row>
    <row r="51" spans="1:16" ht="33" customHeight="1" thickBot="1">
      <c r="A51" s="602"/>
      <c r="B51" s="603"/>
      <c r="C51" s="59" t="s">
        <v>66</v>
      </c>
      <c r="D51" s="60">
        <f>D49+D50</f>
        <v>61504</v>
      </c>
      <c r="E51" s="60">
        <f aca="true" t="shared" si="20" ref="E51:O51">E49+E50</f>
        <v>61015</v>
      </c>
      <c r="F51" s="60">
        <f t="shared" si="20"/>
        <v>142100</v>
      </c>
      <c r="G51" s="60">
        <f t="shared" si="20"/>
        <v>108008</v>
      </c>
      <c r="H51" s="60">
        <f t="shared" si="20"/>
        <v>71764</v>
      </c>
      <c r="I51" s="60">
        <f t="shared" si="20"/>
        <v>94148</v>
      </c>
      <c r="J51" s="60">
        <f t="shared" si="20"/>
        <v>70379</v>
      </c>
      <c r="K51" s="60">
        <f t="shared" si="20"/>
        <v>73640</v>
      </c>
      <c r="L51" s="60">
        <f t="shared" si="20"/>
        <v>125735</v>
      </c>
      <c r="M51" s="60">
        <f t="shared" si="20"/>
        <v>99520</v>
      </c>
      <c r="N51" s="60">
        <f t="shared" si="20"/>
        <v>88687</v>
      </c>
      <c r="O51" s="60">
        <f t="shared" si="20"/>
        <v>63350</v>
      </c>
      <c r="P51" s="88">
        <f t="shared" si="15"/>
        <v>1059850</v>
      </c>
    </row>
    <row r="52" spans="1:16" ht="51.75" customHeight="1">
      <c r="A52" s="596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</row>
    <row r="53" spans="1:16" ht="21" customHeight="1" thickBot="1">
      <c r="A53" s="584" t="s">
        <v>193</v>
      </c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</row>
    <row r="54" spans="3:16" ht="21" customHeight="1" thickBot="1">
      <c r="C54" s="10">
        <v>2018</v>
      </c>
      <c r="D54" s="11" t="s">
        <v>94</v>
      </c>
      <c r="E54" s="11" t="s">
        <v>95</v>
      </c>
      <c r="F54" s="11" t="s">
        <v>96</v>
      </c>
      <c r="G54" s="11" t="s">
        <v>97</v>
      </c>
      <c r="H54" s="11" t="s">
        <v>98</v>
      </c>
      <c r="I54" s="11" t="s">
        <v>3</v>
      </c>
      <c r="J54" s="11" t="s">
        <v>99</v>
      </c>
      <c r="K54" s="11" t="s">
        <v>100</v>
      </c>
      <c r="L54" s="11" t="s">
        <v>101</v>
      </c>
      <c r="M54" s="11" t="s">
        <v>102</v>
      </c>
      <c r="N54" s="11" t="s">
        <v>103</v>
      </c>
      <c r="O54" s="40" t="s">
        <v>104</v>
      </c>
      <c r="P54" s="20" t="s">
        <v>66</v>
      </c>
    </row>
    <row r="55" spans="1:16" ht="21" customHeight="1">
      <c r="A55" s="604" t="s">
        <v>138</v>
      </c>
      <c r="B55" s="613"/>
      <c r="C55" s="32" t="s">
        <v>105</v>
      </c>
      <c r="D55" s="180">
        <v>37930</v>
      </c>
      <c r="E55" s="180">
        <v>38057</v>
      </c>
      <c r="F55" s="180">
        <v>100140</v>
      </c>
      <c r="G55" s="180">
        <v>71137</v>
      </c>
      <c r="H55" s="180">
        <v>53260</v>
      </c>
      <c r="I55" s="180">
        <v>42183</v>
      </c>
      <c r="J55" s="180">
        <v>48260</v>
      </c>
      <c r="K55" s="180">
        <v>49221</v>
      </c>
      <c r="L55" s="180">
        <v>94816</v>
      </c>
      <c r="M55" s="181">
        <v>98702</v>
      </c>
      <c r="N55" s="180">
        <v>64077</v>
      </c>
      <c r="O55" s="180">
        <v>38798</v>
      </c>
      <c r="P55" s="185">
        <f>SUM(D55:O55)</f>
        <v>736581</v>
      </c>
    </row>
    <row r="56" spans="1:16" ht="21" customHeight="1">
      <c r="A56" s="606"/>
      <c r="B56" s="614"/>
      <c r="C56" s="33" t="s">
        <v>106</v>
      </c>
      <c r="D56" s="182">
        <v>2858</v>
      </c>
      <c r="E56" s="182">
        <v>2198</v>
      </c>
      <c r="F56" s="184">
        <v>2810</v>
      </c>
      <c r="G56" s="184">
        <v>3105</v>
      </c>
      <c r="H56" s="184">
        <v>2568</v>
      </c>
      <c r="I56" s="182">
        <v>2150</v>
      </c>
      <c r="J56" s="182">
        <v>3075</v>
      </c>
      <c r="K56" s="182">
        <v>3404</v>
      </c>
      <c r="L56" s="182">
        <v>2809</v>
      </c>
      <c r="M56" s="182">
        <v>2698</v>
      </c>
      <c r="N56" s="182">
        <v>1830</v>
      </c>
      <c r="O56" s="182">
        <v>1836</v>
      </c>
      <c r="P56" s="21">
        <f aca="true" t="shared" si="21" ref="P56:P62">SUM(D56:O56)</f>
        <v>31341</v>
      </c>
    </row>
    <row r="57" spans="1:16" ht="21" customHeight="1" thickBot="1">
      <c r="A57" s="608"/>
      <c r="B57" s="615"/>
      <c r="C57" s="34" t="s">
        <v>66</v>
      </c>
      <c r="D57" s="183">
        <f>D55+D56</f>
        <v>40788</v>
      </c>
      <c r="E57" s="183">
        <v>40255</v>
      </c>
      <c r="F57" s="183">
        <v>102950</v>
      </c>
      <c r="G57" s="183">
        <v>74242</v>
      </c>
      <c r="H57" s="183">
        <f>H55+H56</f>
        <v>55828</v>
      </c>
      <c r="I57" s="183">
        <f>SUM(I55:I56)</f>
        <v>44333</v>
      </c>
      <c r="J57" s="183">
        <f>J55+J56</f>
        <v>51335</v>
      </c>
      <c r="K57" s="183">
        <f>SUM(K55:K56)</f>
        <v>52625</v>
      </c>
      <c r="L57" s="183">
        <f>L55+L56</f>
        <v>97625</v>
      </c>
      <c r="M57" s="184">
        <v>101400</v>
      </c>
      <c r="N57" s="183">
        <f>N55+N56</f>
        <v>65907</v>
      </c>
      <c r="O57" s="183">
        <f>O55+O56</f>
        <v>40634</v>
      </c>
      <c r="P57" s="37">
        <f t="shared" si="21"/>
        <v>767922</v>
      </c>
    </row>
    <row r="58" spans="1:16" ht="21" customHeight="1">
      <c r="A58" s="598" t="s">
        <v>139</v>
      </c>
      <c r="B58" s="599"/>
      <c r="C58" s="32" t="s">
        <v>105</v>
      </c>
      <c r="D58" s="12">
        <v>13571</v>
      </c>
      <c r="E58" s="12">
        <v>13543</v>
      </c>
      <c r="F58" s="12">
        <v>39627</v>
      </c>
      <c r="G58" s="12">
        <v>18818</v>
      </c>
      <c r="H58" s="12">
        <v>14422</v>
      </c>
      <c r="I58" s="12">
        <v>12701</v>
      </c>
      <c r="J58" s="12">
        <v>13053</v>
      </c>
      <c r="K58" s="65">
        <v>12223</v>
      </c>
      <c r="L58" s="12">
        <v>40883</v>
      </c>
      <c r="M58" s="64">
        <v>24606</v>
      </c>
      <c r="N58" s="12">
        <v>20579</v>
      </c>
      <c r="O58" s="41">
        <v>16087</v>
      </c>
      <c r="P58" s="185">
        <f t="shared" si="21"/>
        <v>240113</v>
      </c>
    </row>
    <row r="59" spans="1:16" ht="21" customHeight="1">
      <c r="A59" s="600"/>
      <c r="B59" s="601"/>
      <c r="C59" s="33" t="s">
        <v>106</v>
      </c>
      <c r="D59" s="17">
        <v>110</v>
      </c>
      <c r="E59" s="17">
        <v>81</v>
      </c>
      <c r="F59" s="13">
        <v>155</v>
      </c>
      <c r="G59" s="13">
        <v>116</v>
      </c>
      <c r="H59" s="13">
        <v>94</v>
      </c>
      <c r="I59" s="17">
        <v>117</v>
      </c>
      <c r="J59" s="13">
        <v>307</v>
      </c>
      <c r="K59" s="17">
        <v>300</v>
      </c>
      <c r="L59" s="13">
        <v>255</v>
      </c>
      <c r="M59" s="13">
        <v>281</v>
      </c>
      <c r="N59" s="13">
        <v>137</v>
      </c>
      <c r="O59" s="68">
        <v>91</v>
      </c>
      <c r="P59" s="21">
        <f t="shared" si="21"/>
        <v>2044</v>
      </c>
    </row>
    <row r="60" spans="1:16" ht="21" customHeight="1" thickBot="1">
      <c r="A60" s="602"/>
      <c r="B60" s="603"/>
      <c r="C60" s="34" t="s">
        <v>66</v>
      </c>
      <c r="D60" s="14">
        <f>D58+D59</f>
        <v>13681</v>
      </c>
      <c r="E60" s="14">
        <v>13624</v>
      </c>
      <c r="F60" s="17">
        <v>39782</v>
      </c>
      <c r="G60" s="17">
        <v>18934</v>
      </c>
      <c r="H60" s="186">
        <f>H58+H59</f>
        <v>14516</v>
      </c>
      <c r="I60" s="14">
        <f>SUM(I58:I59)</f>
        <v>12818</v>
      </c>
      <c r="J60" s="14">
        <f>J58+J59</f>
        <v>13360</v>
      </c>
      <c r="K60" s="14">
        <f>SUM(K58:K59)</f>
        <v>12523</v>
      </c>
      <c r="L60" s="14">
        <f>L58+L59</f>
        <v>41138</v>
      </c>
      <c r="M60" s="14">
        <v>24887</v>
      </c>
      <c r="N60" s="14">
        <f>N58+N59</f>
        <v>20716</v>
      </c>
      <c r="O60" s="14">
        <f>O58+O59</f>
        <v>16178</v>
      </c>
      <c r="P60" s="37">
        <f t="shared" si="21"/>
        <v>242157</v>
      </c>
    </row>
    <row r="61" spans="1:16" ht="21" customHeight="1">
      <c r="A61" s="598" t="s">
        <v>66</v>
      </c>
      <c r="B61" s="599"/>
      <c r="C61" s="32" t="s">
        <v>105</v>
      </c>
      <c r="D61" s="12">
        <f>D55+D58</f>
        <v>51501</v>
      </c>
      <c r="E61" s="12">
        <f>E55+E58</f>
        <v>51600</v>
      </c>
      <c r="F61" s="12">
        <v>139767</v>
      </c>
      <c r="G61" s="12">
        <v>89955</v>
      </c>
      <c r="H61" s="12">
        <f>H55+H58</f>
        <v>67682</v>
      </c>
      <c r="I61" s="12">
        <f>I55+I58</f>
        <v>54884</v>
      </c>
      <c r="J61" s="12">
        <f aca="true" t="shared" si="22" ref="J61:L62">J55+J58</f>
        <v>61313</v>
      </c>
      <c r="K61" s="12">
        <f t="shared" si="22"/>
        <v>61444</v>
      </c>
      <c r="L61" s="12">
        <f t="shared" si="22"/>
        <v>135699</v>
      </c>
      <c r="M61" s="12">
        <v>123308</v>
      </c>
      <c r="N61" s="12">
        <f>N55+N58</f>
        <v>84656</v>
      </c>
      <c r="O61" s="12">
        <f>O55+O58</f>
        <v>54885</v>
      </c>
      <c r="P61" s="185">
        <f t="shared" si="21"/>
        <v>976694</v>
      </c>
    </row>
    <row r="62" spans="1:16" ht="21" customHeight="1" thickBot="1">
      <c r="A62" s="600"/>
      <c r="B62" s="601"/>
      <c r="C62" s="53" t="s">
        <v>106</v>
      </c>
      <c r="D62" s="54">
        <f>D56+D59</f>
        <v>2968</v>
      </c>
      <c r="E62" s="54">
        <f>E56+E59</f>
        <v>2279</v>
      </c>
      <c r="F62" s="54">
        <v>2965</v>
      </c>
      <c r="G62" s="54">
        <v>3221</v>
      </c>
      <c r="H62" s="54">
        <f>H56+H59</f>
        <v>2662</v>
      </c>
      <c r="I62" s="54">
        <f>I56+I59</f>
        <v>2267</v>
      </c>
      <c r="J62" s="54">
        <f t="shared" si="22"/>
        <v>3382</v>
      </c>
      <c r="K62" s="54">
        <f t="shared" si="22"/>
        <v>3704</v>
      </c>
      <c r="L62" s="54">
        <f t="shared" si="22"/>
        <v>3064</v>
      </c>
      <c r="M62" s="54">
        <v>2979</v>
      </c>
      <c r="N62" s="54">
        <f>N56+N59</f>
        <v>1967</v>
      </c>
      <c r="O62" s="54">
        <f>O56+O59</f>
        <v>1927</v>
      </c>
      <c r="P62" s="56">
        <f t="shared" si="21"/>
        <v>33385</v>
      </c>
    </row>
    <row r="63" spans="1:16" ht="29.25" customHeight="1" thickBot="1">
      <c r="A63" s="602"/>
      <c r="B63" s="603"/>
      <c r="C63" s="59" t="s">
        <v>66</v>
      </c>
      <c r="D63" s="60">
        <f>D61+D62</f>
        <v>54469</v>
      </c>
      <c r="E63" s="60">
        <v>53879</v>
      </c>
      <c r="F63" s="60">
        <v>142732</v>
      </c>
      <c r="G63" s="60">
        <v>93176</v>
      </c>
      <c r="H63" s="60">
        <f>H57+H60</f>
        <v>70344</v>
      </c>
      <c r="I63" s="60">
        <f>SUM(I61:I62)</f>
        <v>57151</v>
      </c>
      <c r="J63" s="60">
        <f>J61+J62</f>
        <v>64695</v>
      </c>
      <c r="K63" s="60">
        <f>SUM(K61:K62)</f>
        <v>65148</v>
      </c>
      <c r="L63" s="60">
        <f>L57+L60</f>
        <v>138763</v>
      </c>
      <c r="M63" s="60">
        <v>126287</v>
      </c>
      <c r="N63" s="60">
        <f>N61+N62</f>
        <v>86623</v>
      </c>
      <c r="O63" s="60">
        <f>O57+O60</f>
        <v>56812</v>
      </c>
      <c r="P63" s="88">
        <f>P61+P62</f>
        <v>1010079</v>
      </c>
    </row>
    <row r="64" spans="1:16" ht="51.75" customHeight="1">
      <c r="A64" s="596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</row>
    <row r="65" spans="1:16" ht="21" customHeight="1" thickBot="1">
      <c r="A65" s="584" t="s">
        <v>192</v>
      </c>
      <c r="B65" s="584"/>
      <c r="C65" s="584"/>
      <c r="D65" s="584"/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</row>
    <row r="66" spans="3:16" ht="21" customHeight="1" thickBot="1">
      <c r="C66" s="10">
        <v>2017</v>
      </c>
      <c r="D66" s="11" t="s">
        <v>94</v>
      </c>
      <c r="E66" s="11" t="s">
        <v>95</v>
      </c>
      <c r="F66" s="11" t="s">
        <v>96</v>
      </c>
      <c r="G66" s="11" t="s">
        <v>97</v>
      </c>
      <c r="H66" s="11" t="s">
        <v>98</v>
      </c>
      <c r="I66" s="11" t="s">
        <v>3</v>
      </c>
      <c r="J66" s="11" t="s">
        <v>99</v>
      </c>
      <c r="K66" s="11" t="s">
        <v>100</v>
      </c>
      <c r="L66" s="11" t="s">
        <v>101</v>
      </c>
      <c r="M66" s="11" t="s">
        <v>102</v>
      </c>
      <c r="N66" s="11" t="s">
        <v>103</v>
      </c>
      <c r="O66" s="40" t="s">
        <v>104</v>
      </c>
      <c r="P66" s="20" t="s">
        <v>66</v>
      </c>
    </row>
    <row r="67" spans="1:16" ht="21" customHeight="1">
      <c r="A67" s="604" t="s">
        <v>138</v>
      </c>
      <c r="B67" s="613"/>
      <c r="C67" s="32" t="s">
        <v>105</v>
      </c>
      <c r="D67" s="12">
        <v>56684</v>
      </c>
      <c r="E67" s="12">
        <v>57610</v>
      </c>
      <c r="F67" s="12">
        <v>71192</v>
      </c>
      <c r="G67" s="12">
        <v>78035</v>
      </c>
      <c r="H67" s="12">
        <v>51760</v>
      </c>
      <c r="I67" s="12">
        <v>30190</v>
      </c>
      <c r="J67" s="12">
        <v>37900</v>
      </c>
      <c r="K67" s="12">
        <v>36825</v>
      </c>
      <c r="L67" s="12">
        <v>44784</v>
      </c>
      <c r="M67" s="64">
        <v>53008</v>
      </c>
      <c r="N67" s="12">
        <v>44088</v>
      </c>
      <c r="O67" s="12">
        <v>42727</v>
      </c>
      <c r="P67" s="185">
        <f>SUM(D67:O67)</f>
        <v>604803</v>
      </c>
    </row>
    <row r="68" spans="1:16" ht="21" customHeight="1">
      <c r="A68" s="606"/>
      <c r="B68" s="614"/>
      <c r="C68" s="33" t="s">
        <v>106</v>
      </c>
      <c r="D68" s="13">
        <v>6171</v>
      </c>
      <c r="E68" s="13">
        <v>4761</v>
      </c>
      <c r="F68" s="13">
        <v>6807</v>
      </c>
      <c r="G68" s="13">
        <v>5458</v>
      </c>
      <c r="H68" s="13">
        <v>2440</v>
      </c>
      <c r="I68" s="13">
        <v>2001</v>
      </c>
      <c r="J68" s="13">
        <v>2721</v>
      </c>
      <c r="K68" s="13">
        <v>2894</v>
      </c>
      <c r="L68" s="13">
        <v>3251</v>
      </c>
      <c r="M68" s="13">
        <v>2310</v>
      </c>
      <c r="N68" s="13">
        <v>1935</v>
      </c>
      <c r="O68" s="13">
        <v>2245</v>
      </c>
      <c r="P68" s="21">
        <f aca="true" t="shared" si="23" ref="P68:P75">SUM(D68:O68)</f>
        <v>42994</v>
      </c>
    </row>
    <row r="69" spans="1:16" ht="21" customHeight="1" thickBot="1">
      <c r="A69" s="608"/>
      <c r="B69" s="615"/>
      <c r="C69" s="34" t="s">
        <v>66</v>
      </c>
      <c r="D69" s="14">
        <v>62855</v>
      </c>
      <c r="E69" s="14">
        <v>62371</v>
      </c>
      <c r="F69" s="14">
        <v>77999</v>
      </c>
      <c r="G69" s="14">
        <v>83493</v>
      </c>
      <c r="H69" s="14">
        <v>54200</v>
      </c>
      <c r="I69" s="14">
        <v>32191</v>
      </c>
      <c r="J69" s="14">
        <v>40621</v>
      </c>
      <c r="K69" s="14">
        <v>39719</v>
      </c>
      <c r="L69" s="14">
        <v>48035</v>
      </c>
      <c r="M69" s="17">
        <v>55318</v>
      </c>
      <c r="N69" s="14">
        <v>46023</v>
      </c>
      <c r="O69" s="14">
        <v>44972</v>
      </c>
      <c r="P69" s="37">
        <f t="shared" si="23"/>
        <v>647797</v>
      </c>
    </row>
    <row r="70" spans="1:16" ht="21" customHeight="1">
      <c r="A70" s="598" t="s">
        <v>139</v>
      </c>
      <c r="B70" s="599"/>
      <c r="C70" s="32" t="s">
        <v>105</v>
      </c>
      <c r="D70" s="12">
        <v>11792</v>
      </c>
      <c r="E70" s="12">
        <v>12945</v>
      </c>
      <c r="F70" s="12">
        <v>15539</v>
      </c>
      <c r="G70" s="12">
        <v>13526</v>
      </c>
      <c r="H70" s="12">
        <v>9926</v>
      </c>
      <c r="I70" s="12">
        <v>10609</v>
      </c>
      <c r="J70" s="12">
        <v>10438</v>
      </c>
      <c r="K70" s="65">
        <v>11371</v>
      </c>
      <c r="L70" s="12">
        <v>13725</v>
      </c>
      <c r="M70" s="64">
        <v>14670</v>
      </c>
      <c r="N70" s="12">
        <v>15736</v>
      </c>
      <c r="O70" s="41">
        <v>15868</v>
      </c>
      <c r="P70" s="185">
        <f t="shared" si="23"/>
        <v>156145</v>
      </c>
    </row>
    <row r="71" spans="1:16" ht="21" customHeight="1">
      <c r="A71" s="600"/>
      <c r="B71" s="601"/>
      <c r="C71" s="33" t="s">
        <v>106</v>
      </c>
      <c r="D71" s="13">
        <v>289</v>
      </c>
      <c r="E71" s="13">
        <v>131</v>
      </c>
      <c r="F71" s="17">
        <v>158</v>
      </c>
      <c r="G71" s="17">
        <v>272</v>
      </c>
      <c r="H71" s="17">
        <v>79</v>
      </c>
      <c r="I71" s="17">
        <v>141</v>
      </c>
      <c r="J71" s="13">
        <v>244</v>
      </c>
      <c r="K71" s="17">
        <v>133</v>
      </c>
      <c r="L71" s="13">
        <v>202</v>
      </c>
      <c r="M71" s="13">
        <v>195</v>
      </c>
      <c r="N71" s="13">
        <v>399</v>
      </c>
      <c r="O71" s="68">
        <v>180</v>
      </c>
      <c r="P71" s="21">
        <f t="shared" si="23"/>
        <v>2423</v>
      </c>
    </row>
    <row r="72" spans="1:16" ht="21" customHeight="1" thickBot="1">
      <c r="A72" s="602"/>
      <c r="B72" s="603"/>
      <c r="C72" s="34" t="s">
        <v>66</v>
      </c>
      <c r="D72" s="14">
        <v>12081</v>
      </c>
      <c r="E72" s="14">
        <v>13076</v>
      </c>
      <c r="F72" s="14">
        <v>15697</v>
      </c>
      <c r="G72" s="14">
        <v>13798</v>
      </c>
      <c r="H72" s="14">
        <v>10005</v>
      </c>
      <c r="I72" s="14">
        <v>10750</v>
      </c>
      <c r="J72" s="14">
        <v>10682</v>
      </c>
      <c r="K72" s="14">
        <v>11504</v>
      </c>
      <c r="L72" s="14">
        <v>13927</v>
      </c>
      <c r="M72" s="14">
        <v>14865</v>
      </c>
      <c r="N72" s="14">
        <v>16135</v>
      </c>
      <c r="O72" s="14">
        <v>16048</v>
      </c>
      <c r="P72" s="37">
        <f t="shared" si="23"/>
        <v>158568</v>
      </c>
    </row>
    <row r="73" spans="1:16" ht="21" customHeight="1">
      <c r="A73" s="598" t="s">
        <v>66</v>
      </c>
      <c r="B73" s="599"/>
      <c r="C73" s="32" t="s">
        <v>105</v>
      </c>
      <c r="D73" s="12">
        <v>68476</v>
      </c>
      <c r="E73" s="12">
        <v>70555</v>
      </c>
      <c r="F73" s="12">
        <v>86731</v>
      </c>
      <c r="G73" s="12">
        <v>91561</v>
      </c>
      <c r="H73" s="12">
        <v>61686</v>
      </c>
      <c r="I73" s="12">
        <v>40799</v>
      </c>
      <c r="J73" s="12">
        <v>48338</v>
      </c>
      <c r="K73" s="12">
        <v>48196</v>
      </c>
      <c r="L73" s="12">
        <v>58509</v>
      </c>
      <c r="M73" s="12">
        <v>67678</v>
      </c>
      <c r="N73" s="12">
        <v>59824</v>
      </c>
      <c r="O73" s="12">
        <v>58595</v>
      </c>
      <c r="P73" s="185">
        <f t="shared" si="23"/>
        <v>760948</v>
      </c>
    </row>
    <row r="74" spans="1:16" ht="21" customHeight="1" thickBot="1">
      <c r="A74" s="600"/>
      <c r="B74" s="601"/>
      <c r="C74" s="53" t="s">
        <v>106</v>
      </c>
      <c r="D74" s="54">
        <v>6460</v>
      </c>
      <c r="E74" s="54">
        <v>4892</v>
      </c>
      <c r="F74" s="54">
        <v>6965</v>
      </c>
      <c r="G74" s="54">
        <v>5730</v>
      </c>
      <c r="H74" s="54">
        <v>2519</v>
      </c>
      <c r="I74" s="54">
        <v>2142</v>
      </c>
      <c r="J74" s="54">
        <v>2965</v>
      </c>
      <c r="K74" s="54">
        <v>3027</v>
      </c>
      <c r="L74" s="54">
        <v>3453</v>
      </c>
      <c r="M74" s="54">
        <v>2505</v>
      </c>
      <c r="N74" s="54">
        <v>2334</v>
      </c>
      <c r="O74" s="54">
        <v>2425</v>
      </c>
      <c r="P74" s="56">
        <f t="shared" si="23"/>
        <v>45417</v>
      </c>
    </row>
    <row r="75" spans="1:16" ht="24.75" customHeight="1" thickBot="1">
      <c r="A75" s="602"/>
      <c r="B75" s="603"/>
      <c r="C75" s="59" t="s">
        <v>66</v>
      </c>
      <c r="D75" s="60">
        <v>74936</v>
      </c>
      <c r="E75" s="60">
        <v>75447</v>
      </c>
      <c r="F75" s="60">
        <v>93696</v>
      </c>
      <c r="G75" s="60">
        <v>97291</v>
      </c>
      <c r="H75" s="60">
        <v>64205</v>
      </c>
      <c r="I75" s="60">
        <v>42941</v>
      </c>
      <c r="J75" s="60">
        <v>51303</v>
      </c>
      <c r="K75" s="60">
        <v>51223</v>
      </c>
      <c r="L75" s="60">
        <v>61962</v>
      </c>
      <c r="M75" s="60">
        <v>70183</v>
      </c>
      <c r="N75" s="60">
        <v>62158</v>
      </c>
      <c r="O75" s="60">
        <v>61020</v>
      </c>
      <c r="P75" s="88">
        <f t="shared" si="23"/>
        <v>806365</v>
      </c>
    </row>
    <row r="76" spans="1:16" ht="42.75" customHeight="1" thickBot="1">
      <c r="A76" s="584" t="s">
        <v>170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</row>
    <row r="77" spans="3:16" ht="21" customHeight="1" thickBot="1">
      <c r="C77" s="10">
        <v>2016</v>
      </c>
      <c r="D77" s="11" t="s">
        <v>94</v>
      </c>
      <c r="E77" s="11" t="s">
        <v>95</v>
      </c>
      <c r="F77" s="11" t="s">
        <v>96</v>
      </c>
      <c r="G77" s="11" t="s">
        <v>97</v>
      </c>
      <c r="H77" s="11" t="s">
        <v>98</v>
      </c>
      <c r="I77" s="11" t="s">
        <v>3</v>
      </c>
      <c r="J77" s="11" t="s">
        <v>99</v>
      </c>
      <c r="K77" s="11" t="s">
        <v>100</v>
      </c>
      <c r="L77" s="11" t="s">
        <v>101</v>
      </c>
      <c r="M77" s="11" t="s">
        <v>102</v>
      </c>
      <c r="N77" s="11" t="s">
        <v>103</v>
      </c>
      <c r="O77" s="40" t="s">
        <v>104</v>
      </c>
      <c r="P77" s="20" t="s">
        <v>66</v>
      </c>
    </row>
    <row r="78" spans="1:16" ht="21" customHeight="1">
      <c r="A78" s="604" t="s">
        <v>138</v>
      </c>
      <c r="B78" s="613"/>
      <c r="C78" s="32" t="s">
        <v>105</v>
      </c>
      <c r="D78" s="12">
        <v>34394</v>
      </c>
      <c r="E78" s="12">
        <v>41991</v>
      </c>
      <c r="F78" s="12">
        <v>41890</v>
      </c>
      <c r="G78" s="12">
        <v>49919</v>
      </c>
      <c r="H78" s="12">
        <v>46780</v>
      </c>
      <c r="I78" s="64">
        <v>31432</v>
      </c>
      <c r="J78" s="64">
        <v>30115</v>
      </c>
      <c r="K78" s="64">
        <v>51139</v>
      </c>
      <c r="L78" s="12">
        <v>42946</v>
      </c>
      <c r="M78" s="64">
        <v>48014</v>
      </c>
      <c r="N78" s="12">
        <v>43648</v>
      </c>
      <c r="O78" s="41">
        <v>56466</v>
      </c>
      <c r="P78" s="185">
        <f>SUM(D78:O78)</f>
        <v>518734</v>
      </c>
    </row>
    <row r="79" spans="1:16" ht="21" customHeight="1">
      <c r="A79" s="606"/>
      <c r="B79" s="614"/>
      <c r="C79" s="33" t="s">
        <v>106</v>
      </c>
      <c r="D79" s="13">
        <v>3611</v>
      </c>
      <c r="E79" s="13">
        <v>2992</v>
      </c>
      <c r="F79" s="13">
        <v>3488</v>
      </c>
      <c r="G79" s="13">
        <v>2756</v>
      </c>
      <c r="H79" s="13">
        <v>3449</v>
      </c>
      <c r="I79" s="13">
        <v>2564</v>
      </c>
      <c r="J79" s="13">
        <v>5747</v>
      </c>
      <c r="K79" s="67">
        <v>3678</v>
      </c>
      <c r="L79" s="13">
        <v>3689</v>
      </c>
      <c r="M79" s="13">
        <v>2571</v>
      </c>
      <c r="N79" s="13">
        <v>3365</v>
      </c>
      <c r="O79" s="42">
        <v>4637</v>
      </c>
      <c r="P79" s="21">
        <f aca="true" t="shared" si="24" ref="P79:P86">SUM(D79:O79)</f>
        <v>42547</v>
      </c>
    </row>
    <row r="80" spans="1:16" ht="21" customHeight="1" thickBot="1">
      <c r="A80" s="608"/>
      <c r="B80" s="615"/>
      <c r="C80" s="34" t="s">
        <v>66</v>
      </c>
      <c r="D80" s="14">
        <v>38005</v>
      </c>
      <c r="E80" s="14">
        <v>44983</v>
      </c>
      <c r="F80" s="14">
        <v>45378</v>
      </c>
      <c r="G80" s="14">
        <v>52675</v>
      </c>
      <c r="H80" s="14">
        <v>50229</v>
      </c>
      <c r="I80" s="17">
        <v>33996</v>
      </c>
      <c r="J80" s="17">
        <v>35862</v>
      </c>
      <c r="K80" s="66">
        <v>54817</v>
      </c>
      <c r="L80" s="14">
        <v>46635</v>
      </c>
      <c r="M80" s="17">
        <v>50585</v>
      </c>
      <c r="N80" s="14">
        <v>47013</v>
      </c>
      <c r="O80" s="43">
        <v>61103</v>
      </c>
      <c r="P80" s="37">
        <f t="shared" si="24"/>
        <v>561281</v>
      </c>
    </row>
    <row r="81" spans="1:16" ht="21" customHeight="1">
      <c r="A81" s="598" t="s">
        <v>139</v>
      </c>
      <c r="B81" s="599"/>
      <c r="C81" s="32" t="s">
        <v>105</v>
      </c>
      <c r="D81" s="12">
        <v>8350</v>
      </c>
      <c r="E81" s="12">
        <v>11070</v>
      </c>
      <c r="F81" s="12">
        <v>9316</v>
      </c>
      <c r="G81" s="12">
        <v>10479</v>
      </c>
      <c r="H81" s="12">
        <v>11426</v>
      </c>
      <c r="I81" s="64">
        <v>9021</v>
      </c>
      <c r="J81" s="12">
        <v>6929</v>
      </c>
      <c r="K81" s="65">
        <v>13398</v>
      </c>
      <c r="L81" s="12">
        <v>14001</v>
      </c>
      <c r="M81" s="64">
        <v>12431</v>
      </c>
      <c r="N81" s="12">
        <v>10418</v>
      </c>
      <c r="O81" s="41">
        <v>10929</v>
      </c>
      <c r="P81" s="185">
        <f t="shared" si="24"/>
        <v>127768</v>
      </c>
    </row>
    <row r="82" spans="1:16" ht="21" customHeight="1">
      <c r="A82" s="600"/>
      <c r="B82" s="601"/>
      <c r="C82" s="33" t="s">
        <v>106</v>
      </c>
      <c r="D82" s="13">
        <v>80</v>
      </c>
      <c r="E82" s="13">
        <v>115</v>
      </c>
      <c r="F82" s="13">
        <v>112</v>
      </c>
      <c r="G82" s="13">
        <v>215</v>
      </c>
      <c r="H82" s="13">
        <v>148</v>
      </c>
      <c r="I82" s="13">
        <v>157</v>
      </c>
      <c r="J82" s="13">
        <v>215</v>
      </c>
      <c r="K82" s="17">
        <v>116</v>
      </c>
      <c r="L82" s="13">
        <v>158</v>
      </c>
      <c r="M82" s="13">
        <v>84</v>
      </c>
      <c r="N82" s="13">
        <v>150</v>
      </c>
      <c r="O82" s="68">
        <v>199</v>
      </c>
      <c r="P82" s="21">
        <f t="shared" si="24"/>
        <v>1749</v>
      </c>
    </row>
    <row r="83" spans="1:16" ht="21" customHeight="1" thickBot="1">
      <c r="A83" s="602"/>
      <c r="B83" s="603"/>
      <c r="C83" s="34" t="s">
        <v>66</v>
      </c>
      <c r="D83" s="14">
        <v>8430</v>
      </c>
      <c r="E83" s="14">
        <v>11185</v>
      </c>
      <c r="F83" s="14">
        <v>9428</v>
      </c>
      <c r="G83" s="14">
        <v>10694</v>
      </c>
      <c r="H83" s="14">
        <v>11574</v>
      </c>
      <c r="I83" s="17">
        <v>9178</v>
      </c>
      <c r="J83" s="14">
        <v>7144</v>
      </c>
      <c r="K83" s="14">
        <v>13514</v>
      </c>
      <c r="L83" s="14">
        <v>14159</v>
      </c>
      <c r="M83" s="17">
        <v>12515</v>
      </c>
      <c r="N83" s="14">
        <v>10568</v>
      </c>
      <c r="O83" s="43">
        <v>11128</v>
      </c>
      <c r="P83" s="37">
        <f t="shared" si="24"/>
        <v>129517</v>
      </c>
    </row>
    <row r="84" spans="1:16" ht="21" customHeight="1">
      <c r="A84" s="598" t="s">
        <v>66</v>
      </c>
      <c r="B84" s="599"/>
      <c r="C84" s="32" t="s">
        <v>105</v>
      </c>
      <c r="D84" s="12">
        <v>42744</v>
      </c>
      <c r="E84" s="12">
        <v>53061</v>
      </c>
      <c r="F84" s="12">
        <v>51206</v>
      </c>
      <c r="G84" s="12">
        <v>60398</v>
      </c>
      <c r="H84" s="12">
        <v>58206</v>
      </c>
      <c r="I84" s="12">
        <v>40453</v>
      </c>
      <c r="J84" s="12">
        <v>37044</v>
      </c>
      <c r="K84" s="12">
        <v>64537</v>
      </c>
      <c r="L84" s="12">
        <v>56947</v>
      </c>
      <c r="M84" s="12">
        <v>60445</v>
      </c>
      <c r="N84" s="12">
        <v>54066</v>
      </c>
      <c r="O84" s="12">
        <v>67395</v>
      </c>
      <c r="P84" s="185">
        <f t="shared" si="24"/>
        <v>646502</v>
      </c>
    </row>
    <row r="85" spans="1:16" ht="21" customHeight="1" thickBot="1">
      <c r="A85" s="600"/>
      <c r="B85" s="601"/>
      <c r="C85" s="53" t="s">
        <v>106</v>
      </c>
      <c r="D85" s="54">
        <v>3691</v>
      </c>
      <c r="E85" s="54">
        <v>3107</v>
      </c>
      <c r="F85" s="54">
        <v>3600</v>
      </c>
      <c r="G85" s="54">
        <v>2971</v>
      </c>
      <c r="H85" s="54">
        <v>3597</v>
      </c>
      <c r="I85" s="54">
        <v>2721</v>
      </c>
      <c r="J85" s="54">
        <v>5962</v>
      </c>
      <c r="K85" s="54">
        <v>3794</v>
      </c>
      <c r="L85" s="54">
        <v>3847</v>
      </c>
      <c r="M85" s="54">
        <v>2655</v>
      </c>
      <c r="N85" s="54">
        <v>3515</v>
      </c>
      <c r="O85" s="54">
        <v>4836</v>
      </c>
      <c r="P85" s="56">
        <f t="shared" si="24"/>
        <v>44296</v>
      </c>
    </row>
    <row r="86" spans="1:16" ht="21" customHeight="1" thickBot="1">
      <c r="A86" s="602"/>
      <c r="B86" s="603"/>
      <c r="C86" s="59" t="s">
        <v>66</v>
      </c>
      <c r="D86" s="60">
        <v>46435</v>
      </c>
      <c r="E86" s="60">
        <v>56168</v>
      </c>
      <c r="F86" s="60">
        <v>54806</v>
      </c>
      <c r="G86" s="60">
        <v>63369</v>
      </c>
      <c r="H86" s="60">
        <v>61803</v>
      </c>
      <c r="I86" s="60">
        <v>43174</v>
      </c>
      <c r="J86" s="60">
        <v>43006</v>
      </c>
      <c r="K86" s="60">
        <v>68331</v>
      </c>
      <c r="L86" s="60">
        <v>60794</v>
      </c>
      <c r="M86" s="60">
        <v>63100</v>
      </c>
      <c r="N86" s="60">
        <v>57581</v>
      </c>
      <c r="O86" s="60">
        <v>72231</v>
      </c>
      <c r="P86" s="88">
        <f t="shared" si="24"/>
        <v>690798</v>
      </c>
    </row>
    <row r="87" spans="1:16" ht="49.5" customHeight="1">
      <c r="A87" s="98"/>
      <c r="B87" s="98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21" customHeight="1" thickBot="1">
      <c r="A88" s="584" t="s">
        <v>171</v>
      </c>
      <c r="B88" s="584"/>
      <c r="C88" s="584"/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</row>
    <row r="89" spans="3:16" ht="21" customHeight="1" thickBot="1">
      <c r="C89" s="10">
        <v>2015</v>
      </c>
      <c r="D89" s="11" t="s">
        <v>94</v>
      </c>
      <c r="E89" s="11" t="s">
        <v>95</v>
      </c>
      <c r="F89" s="11" t="s">
        <v>96</v>
      </c>
      <c r="G89" s="11" t="s">
        <v>97</v>
      </c>
      <c r="H89" s="11" t="s">
        <v>98</v>
      </c>
      <c r="I89" s="11" t="s">
        <v>3</v>
      </c>
      <c r="J89" s="11" t="s">
        <v>99</v>
      </c>
      <c r="K89" s="11" t="s">
        <v>100</v>
      </c>
      <c r="L89" s="11" t="s">
        <v>101</v>
      </c>
      <c r="M89" s="11" t="s">
        <v>102</v>
      </c>
      <c r="N89" s="11" t="s">
        <v>103</v>
      </c>
      <c r="O89" s="40" t="s">
        <v>104</v>
      </c>
      <c r="P89" s="20" t="s">
        <v>66</v>
      </c>
    </row>
    <row r="90" spans="1:16" ht="21" customHeight="1">
      <c r="A90" s="604" t="s">
        <v>138</v>
      </c>
      <c r="B90" s="613"/>
      <c r="C90" s="32" t="s">
        <v>105</v>
      </c>
      <c r="D90" s="12">
        <v>50771</v>
      </c>
      <c r="E90" s="12">
        <v>47581</v>
      </c>
      <c r="F90" s="12">
        <v>46862</v>
      </c>
      <c r="G90" s="12">
        <v>50714</v>
      </c>
      <c r="H90" s="12">
        <v>59249</v>
      </c>
      <c r="I90" s="64">
        <v>47827</v>
      </c>
      <c r="J90" s="64">
        <v>34904</v>
      </c>
      <c r="K90" s="64">
        <v>28877</v>
      </c>
      <c r="L90" s="12">
        <v>29635</v>
      </c>
      <c r="M90" s="64">
        <v>37709</v>
      </c>
      <c r="N90" s="12">
        <v>39164</v>
      </c>
      <c r="O90" s="41">
        <v>36655</v>
      </c>
      <c r="P90" s="185">
        <f>SUM(D90:O90)</f>
        <v>509948</v>
      </c>
    </row>
    <row r="91" spans="1:16" ht="21" customHeight="1">
      <c r="A91" s="606"/>
      <c r="B91" s="614"/>
      <c r="C91" s="33" t="s">
        <v>106</v>
      </c>
      <c r="D91" s="13">
        <v>4116</v>
      </c>
      <c r="E91" s="13">
        <v>3727</v>
      </c>
      <c r="F91" s="13">
        <v>4830</v>
      </c>
      <c r="G91" s="13">
        <v>4100</v>
      </c>
      <c r="H91" s="13">
        <v>5102</v>
      </c>
      <c r="I91" s="13">
        <v>5131</v>
      </c>
      <c r="J91" s="13">
        <v>4667</v>
      </c>
      <c r="K91" s="67">
        <v>3976</v>
      </c>
      <c r="L91" s="13">
        <v>3207</v>
      </c>
      <c r="M91" s="13">
        <v>4951</v>
      </c>
      <c r="N91" s="13">
        <v>3069</v>
      </c>
      <c r="O91" s="42">
        <v>2612</v>
      </c>
      <c r="P91" s="21">
        <f aca="true" t="shared" si="25" ref="P91:P98">SUM(D91:O91)</f>
        <v>49488</v>
      </c>
    </row>
    <row r="92" spans="1:16" ht="21" customHeight="1" thickBot="1">
      <c r="A92" s="608"/>
      <c r="B92" s="615"/>
      <c r="C92" s="34" t="s">
        <v>66</v>
      </c>
      <c r="D92" s="14">
        <v>54887</v>
      </c>
      <c r="E92" s="14">
        <v>51308</v>
      </c>
      <c r="F92" s="14">
        <v>51692</v>
      </c>
      <c r="G92" s="14">
        <v>54814</v>
      </c>
      <c r="H92" s="14">
        <v>64351</v>
      </c>
      <c r="I92" s="17">
        <v>52958</v>
      </c>
      <c r="J92" s="17">
        <v>39571</v>
      </c>
      <c r="K92" s="66">
        <v>32853</v>
      </c>
      <c r="L92" s="14">
        <v>32842</v>
      </c>
      <c r="M92" s="17">
        <v>42660</v>
      </c>
      <c r="N92" s="14">
        <v>42233</v>
      </c>
      <c r="O92" s="43">
        <v>39267</v>
      </c>
      <c r="P92" s="37">
        <f t="shared" si="25"/>
        <v>559436</v>
      </c>
    </row>
    <row r="93" spans="1:16" ht="21" customHeight="1">
      <c r="A93" s="598" t="s">
        <v>139</v>
      </c>
      <c r="B93" s="599"/>
      <c r="C93" s="32" t="s">
        <v>105</v>
      </c>
      <c r="D93" s="12">
        <v>11094</v>
      </c>
      <c r="E93" s="12">
        <v>11814</v>
      </c>
      <c r="F93" s="12">
        <v>9204</v>
      </c>
      <c r="G93" s="12">
        <v>10220</v>
      </c>
      <c r="H93" s="12">
        <v>11709</v>
      </c>
      <c r="I93" s="64">
        <v>8552</v>
      </c>
      <c r="J93" s="12">
        <v>6408</v>
      </c>
      <c r="K93" s="65">
        <v>6863</v>
      </c>
      <c r="L93" s="12">
        <v>8341</v>
      </c>
      <c r="M93" s="64">
        <v>10131</v>
      </c>
      <c r="N93" s="12">
        <v>9863</v>
      </c>
      <c r="O93" s="41">
        <v>9491</v>
      </c>
      <c r="P93" s="185">
        <f t="shared" si="25"/>
        <v>113690</v>
      </c>
    </row>
    <row r="94" spans="1:16" ht="21" customHeight="1">
      <c r="A94" s="600"/>
      <c r="B94" s="601"/>
      <c r="C94" s="33" t="s">
        <v>106</v>
      </c>
      <c r="D94" s="13">
        <v>193</v>
      </c>
      <c r="E94" s="13">
        <v>66</v>
      </c>
      <c r="F94" s="13">
        <v>305</v>
      </c>
      <c r="G94" s="13">
        <v>269</v>
      </c>
      <c r="H94" s="13">
        <v>310</v>
      </c>
      <c r="I94" s="13">
        <v>278</v>
      </c>
      <c r="J94" s="13">
        <v>389</v>
      </c>
      <c r="K94" s="17">
        <v>409</v>
      </c>
      <c r="L94" s="13">
        <v>229</v>
      </c>
      <c r="M94" s="13">
        <v>123</v>
      </c>
      <c r="N94" s="13">
        <v>154</v>
      </c>
      <c r="O94" s="68">
        <v>162</v>
      </c>
      <c r="P94" s="21">
        <f t="shared" si="25"/>
        <v>2887</v>
      </c>
    </row>
    <row r="95" spans="1:16" ht="21" customHeight="1" thickBot="1">
      <c r="A95" s="602"/>
      <c r="B95" s="603"/>
      <c r="C95" s="34" t="s">
        <v>66</v>
      </c>
      <c r="D95" s="14">
        <v>11287</v>
      </c>
      <c r="E95" s="14">
        <v>11880</v>
      </c>
      <c r="F95" s="14">
        <v>9509</v>
      </c>
      <c r="G95" s="14">
        <v>10489</v>
      </c>
      <c r="H95" s="14">
        <v>12019</v>
      </c>
      <c r="I95" s="17">
        <v>8830</v>
      </c>
      <c r="J95" s="14">
        <v>6797</v>
      </c>
      <c r="K95" s="14">
        <v>7272</v>
      </c>
      <c r="L95" s="14">
        <v>8570</v>
      </c>
      <c r="M95" s="17">
        <v>10254</v>
      </c>
      <c r="N95" s="14">
        <v>10017</v>
      </c>
      <c r="O95" s="43">
        <v>9653</v>
      </c>
      <c r="P95" s="37">
        <f t="shared" si="25"/>
        <v>116577</v>
      </c>
    </row>
    <row r="96" spans="1:16" ht="21" customHeight="1">
      <c r="A96" s="598" t="s">
        <v>66</v>
      </c>
      <c r="B96" s="599"/>
      <c r="C96" s="32" t="s">
        <v>105</v>
      </c>
      <c r="D96" s="12">
        <v>61865</v>
      </c>
      <c r="E96" s="12">
        <v>59395</v>
      </c>
      <c r="F96" s="12">
        <v>56066</v>
      </c>
      <c r="G96" s="12">
        <v>60934</v>
      </c>
      <c r="H96" s="12">
        <v>70958</v>
      </c>
      <c r="I96" s="12">
        <v>56379</v>
      </c>
      <c r="J96" s="12">
        <v>41312</v>
      </c>
      <c r="K96" s="12">
        <v>35740</v>
      </c>
      <c r="L96" s="12">
        <v>37976</v>
      </c>
      <c r="M96" s="12">
        <v>47840</v>
      </c>
      <c r="N96" s="12">
        <v>49027</v>
      </c>
      <c r="O96" s="12">
        <v>46146</v>
      </c>
      <c r="P96" s="185">
        <f t="shared" si="25"/>
        <v>623638</v>
      </c>
    </row>
    <row r="97" spans="1:16" ht="21" customHeight="1" thickBot="1">
      <c r="A97" s="600"/>
      <c r="B97" s="601"/>
      <c r="C97" s="53" t="s">
        <v>106</v>
      </c>
      <c r="D97" s="54">
        <v>4309</v>
      </c>
      <c r="E97" s="54">
        <v>3793</v>
      </c>
      <c r="F97" s="54">
        <v>5135</v>
      </c>
      <c r="G97" s="54">
        <v>4369</v>
      </c>
      <c r="H97" s="54">
        <v>5412</v>
      </c>
      <c r="I97" s="54">
        <v>5409</v>
      </c>
      <c r="J97" s="54">
        <v>5056</v>
      </c>
      <c r="K97" s="54">
        <v>4385</v>
      </c>
      <c r="L97" s="54">
        <v>3436</v>
      </c>
      <c r="M97" s="54">
        <v>5074</v>
      </c>
      <c r="N97" s="54">
        <v>3223</v>
      </c>
      <c r="O97" s="54">
        <v>2774</v>
      </c>
      <c r="P97" s="56">
        <f t="shared" si="25"/>
        <v>52375</v>
      </c>
    </row>
    <row r="98" spans="1:16" ht="21" customHeight="1" thickBot="1">
      <c r="A98" s="602"/>
      <c r="B98" s="603"/>
      <c r="C98" s="59" t="s">
        <v>66</v>
      </c>
      <c r="D98" s="60">
        <v>66174</v>
      </c>
      <c r="E98" s="60">
        <v>63188</v>
      </c>
      <c r="F98" s="60">
        <v>61201</v>
      </c>
      <c r="G98" s="60">
        <v>65303</v>
      </c>
      <c r="H98" s="60">
        <v>76370</v>
      </c>
      <c r="I98" s="60">
        <v>61788</v>
      </c>
      <c r="J98" s="60">
        <v>46368</v>
      </c>
      <c r="K98" s="60">
        <v>40125</v>
      </c>
      <c r="L98" s="60">
        <v>41412</v>
      </c>
      <c r="M98" s="60">
        <v>52914</v>
      </c>
      <c r="N98" s="60">
        <v>52250</v>
      </c>
      <c r="O98" s="60">
        <v>48920</v>
      </c>
      <c r="P98" s="88">
        <f t="shared" si="25"/>
        <v>676013</v>
      </c>
    </row>
    <row r="99" spans="1:16" ht="45" customHeight="1">
      <c r="A99" s="31"/>
      <c r="B99" s="31"/>
      <c r="C99" s="85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1:20" ht="21" customHeight="1" thickBot="1">
      <c r="A100" s="584" t="s">
        <v>172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92"/>
      <c r="R100" s="92"/>
      <c r="S100" s="92"/>
      <c r="T100" s="92"/>
    </row>
    <row r="101" spans="3:20" ht="21" customHeight="1" thickBot="1">
      <c r="C101" s="10">
        <v>2014</v>
      </c>
      <c r="D101" s="11" t="s">
        <v>94</v>
      </c>
      <c r="E101" s="11" t="s">
        <v>95</v>
      </c>
      <c r="F101" s="11" t="s">
        <v>96</v>
      </c>
      <c r="G101" s="11" t="s">
        <v>97</v>
      </c>
      <c r="H101" s="11" t="s">
        <v>98</v>
      </c>
      <c r="I101" s="11" t="s">
        <v>3</v>
      </c>
      <c r="J101" s="11" t="s">
        <v>99</v>
      </c>
      <c r="K101" s="11" t="s">
        <v>100</v>
      </c>
      <c r="L101" s="11" t="s">
        <v>101</v>
      </c>
      <c r="M101" s="11" t="s">
        <v>102</v>
      </c>
      <c r="N101" s="11" t="s">
        <v>103</v>
      </c>
      <c r="O101" s="40" t="s">
        <v>104</v>
      </c>
      <c r="P101" s="20" t="s">
        <v>66</v>
      </c>
      <c r="Q101" s="9"/>
      <c r="R101" s="9"/>
      <c r="S101" s="9"/>
      <c r="T101" s="9"/>
    </row>
    <row r="102" spans="1:16" ht="21" customHeight="1">
      <c r="A102" s="604" t="s">
        <v>138</v>
      </c>
      <c r="B102" s="613"/>
      <c r="C102" s="32" t="s">
        <v>105</v>
      </c>
      <c r="D102" s="12">
        <v>33963</v>
      </c>
      <c r="E102" s="12">
        <v>42552</v>
      </c>
      <c r="F102" s="12">
        <v>43006</v>
      </c>
      <c r="G102" s="12">
        <v>59907</v>
      </c>
      <c r="H102" s="12">
        <v>60668</v>
      </c>
      <c r="I102" s="64">
        <v>46812</v>
      </c>
      <c r="J102" s="64">
        <v>70096</v>
      </c>
      <c r="K102" s="64">
        <v>47551</v>
      </c>
      <c r="L102" s="12">
        <v>53346</v>
      </c>
      <c r="M102" s="64">
        <v>57053</v>
      </c>
      <c r="N102" s="12">
        <v>45235</v>
      </c>
      <c r="O102" s="41">
        <v>47278</v>
      </c>
      <c r="P102" s="185">
        <f>SUM(D102:O102)</f>
        <v>607467</v>
      </c>
    </row>
    <row r="103" spans="1:16" ht="21" customHeight="1">
      <c r="A103" s="606"/>
      <c r="B103" s="614"/>
      <c r="C103" s="33" t="s">
        <v>106</v>
      </c>
      <c r="D103" s="13">
        <v>3662</v>
      </c>
      <c r="E103" s="13">
        <v>3007</v>
      </c>
      <c r="F103" s="13">
        <v>4591</v>
      </c>
      <c r="G103" s="13">
        <v>5338</v>
      </c>
      <c r="H103" s="13">
        <v>6795</v>
      </c>
      <c r="I103" s="13">
        <v>6055</v>
      </c>
      <c r="J103" s="13">
        <v>4296</v>
      </c>
      <c r="K103" s="67">
        <v>6930</v>
      </c>
      <c r="L103" s="13">
        <v>8043</v>
      </c>
      <c r="M103" s="13">
        <v>9889</v>
      </c>
      <c r="N103" s="13">
        <v>4649</v>
      </c>
      <c r="O103" s="42">
        <v>3348</v>
      </c>
      <c r="P103" s="21">
        <f aca="true" t="shared" si="26" ref="P103:P110">SUM(D103:O103)</f>
        <v>66603</v>
      </c>
    </row>
    <row r="104" spans="1:16" ht="21" customHeight="1" thickBot="1">
      <c r="A104" s="608"/>
      <c r="B104" s="615"/>
      <c r="C104" s="34" t="s">
        <v>66</v>
      </c>
      <c r="D104" s="14">
        <v>37625</v>
      </c>
      <c r="E104" s="14">
        <v>45559</v>
      </c>
      <c r="F104" s="14">
        <v>47597</v>
      </c>
      <c r="G104" s="14">
        <v>65245</v>
      </c>
      <c r="H104" s="14">
        <v>67463</v>
      </c>
      <c r="I104" s="17">
        <v>52867</v>
      </c>
      <c r="J104" s="17">
        <v>74392</v>
      </c>
      <c r="K104" s="66">
        <v>54481</v>
      </c>
      <c r="L104" s="14">
        <v>61389</v>
      </c>
      <c r="M104" s="17">
        <v>66942</v>
      </c>
      <c r="N104" s="14">
        <v>49884</v>
      </c>
      <c r="O104" s="43">
        <v>50626</v>
      </c>
      <c r="P104" s="37">
        <f t="shared" si="26"/>
        <v>674070</v>
      </c>
    </row>
    <row r="105" spans="1:16" ht="21" customHeight="1">
      <c r="A105" s="598" t="s">
        <v>139</v>
      </c>
      <c r="B105" s="599"/>
      <c r="C105" s="32" t="s">
        <v>105</v>
      </c>
      <c r="D105" s="12">
        <v>10769</v>
      </c>
      <c r="E105" s="12">
        <v>10517</v>
      </c>
      <c r="F105" s="12">
        <v>10182</v>
      </c>
      <c r="G105" s="12">
        <v>10269</v>
      </c>
      <c r="H105" s="12">
        <v>13540</v>
      </c>
      <c r="I105" s="64">
        <v>10306</v>
      </c>
      <c r="J105" s="12">
        <v>8441</v>
      </c>
      <c r="K105" s="65">
        <v>8918</v>
      </c>
      <c r="L105" s="12">
        <v>12041</v>
      </c>
      <c r="M105" s="64">
        <v>12065</v>
      </c>
      <c r="N105" s="12">
        <v>11398</v>
      </c>
      <c r="O105" s="41">
        <v>10921</v>
      </c>
      <c r="P105" s="185">
        <f t="shared" si="26"/>
        <v>129367</v>
      </c>
    </row>
    <row r="106" spans="1:16" ht="21" customHeight="1">
      <c r="A106" s="600"/>
      <c r="B106" s="601"/>
      <c r="C106" s="33" t="s">
        <v>106</v>
      </c>
      <c r="D106" s="13">
        <v>180</v>
      </c>
      <c r="E106" s="13">
        <v>211</v>
      </c>
      <c r="F106" s="13">
        <v>267</v>
      </c>
      <c r="G106" s="13">
        <v>326</v>
      </c>
      <c r="H106" s="13">
        <v>368</v>
      </c>
      <c r="I106" s="13">
        <v>284</v>
      </c>
      <c r="J106" s="13">
        <v>180</v>
      </c>
      <c r="K106" s="17">
        <v>275</v>
      </c>
      <c r="L106" s="13">
        <v>162</v>
      </c>
      <c r="M106" s="13">
        <v>139</v>
      </c>
      <c r="N106" s="13">
        <v>151</v>
      </c>
      <c r="O106" s="68">
        <v>156</v>
      </c>
      <c r="P106" s="21">
        <f t="shared" si="26"/>
        <v>2699</v>
      </c>
    </row>
    <row r="107" spans="1:16" ht="21" customHeight="1" thickBot="1">
      <c r="A107" s="602"/>
      <c r="B107" s="603"/>
      <c r="C107" s="34" t="s">
        <v>66</v>
      </c>
      <c r="D107" s="14">
        <v>10949</v>
      </c>
      <c r="E107" s="14">
        <v>10728</v>
      </c>
      <c r="F107" s="14">
        <v>10449</v>
      </c>
      <c r="G107" s="14">
        <v>10595</v>
      </c>
      <c r="H107" s="14">
        <v>13908</v>
      </c>
      <c r="I107" s="17">
        <v>10590</v>
      </c>
      <c r="J107" s="14">
        <v>8621</v>
      </c>
      <c r="K107" s="14">
        <v>9193</v>
      </c>
      <c r="L107" s="14">
        <v>12203</v>
      </c>
      <c r="M107" s="17">
        <v>12204</v>
      </c>
      <c r="N107" s="14">
        <v>11549</v>
      </c>
      <c r="O107" s="43">
        <v>11077</v>
      </c>
      <c r="P107" s="37">
        <f t="shared" si="26"/>
        <v>132066</v>
      </c>
    </row>
    <row r="108" spans="1:16" ht="21" customHeight="1">
      <c r="A108" s="598" t="s">
        <v>66</v>
      </c>
      <c r="B108" s="599"/>
      <c r="C108" s="32" t="s">
        <v>105</v>
      </c>
      <c r="D108" s="12">
        <f>D102+D105</f>
        <v>44732</v>
      </c>
      <c r="E108" s="12">
        <f aca="true" t="shared" si="27" ref="E108:O109">E102+E105</f>
        <v>53069</v>
      </c>
      <c r="F108" s="12">
        <f t="shared" si="27"/>
        <v>53188</v>
      </c>
      <c r="G108" s="12">
        <f t="shared" si="27"/>
        <v>70176</v>
      </c>
      <c r="H108" s="12">
        <f t="shared" si="27"/>
        <v>74208</v>
      </c>
      <c r="I108" s="12">
        <f t="shared" si="27"/>
        <v>57118</v>
      </c>
      <c r="J108" s="12">
        <f t="shared" si="27"/>
        <v>78537</v>
      </c>
      <c r="K108" s="12">
        <f t="shared" si="27"/>
        <v>56469</v>
      </c>
      <c r="L108" s="12">
        <f t="shared" si="27"/>
        <v>65387</v>
      </c>
      <c r="M108" s="12">
        <f t="shared" si="27"/>
        <v>69118</v>
      </c>
      <c r="N108" s="12">
        <f t="shared" si="27"/>
        <v>56633</v>
      </c>
      <c r="O108" s="12">
        <f t="shared" si="27"/>
        <v>58199</v>
      </c>
      <c r="P108" s="185">
        <f t="shared" si="26"/>
        <v>736834</v>
      </c>
    </row>
    <row r="109" spans="1:16" ht="21" customHeight="1" thickBot="1">
      <c r="A109" s="600"/>
      <c r="B109" s="601"/>
      <c r="C109" s="53" t="s">
        <v>106</v>
      </c>
      <c r="D109" s="54">
        <f>D103+D106</f>
        <v>3842</v>
      </c>
      <c r="E109" s="54">
        <f t="shared" si="27"/>
        <v>3218</v>
      </c>
      <c r="F109" s="54">
        <f t="shared" si="27"/>
        <v>4858</v>
      </c>
      <c r="G109" s="54">
        <f t="shared" si="27"/>
        <v>5664</v>
      </c>
      <c r="H109" s="54">
        <f t="shared" si="27"/>
        <v>7163</v>
      </c>
      <c r="I109" s="54">
        <f t="shared" si="27"/>
        <v>6339</v>
      </c>
      <c r="J109" s="54">
        <f t="shared" si="27"/>
        <v>4476</v>
      </c>
      <c r="K109" s="54">
        <f t="shared" si="27"/>
        <v>7205</v>
      </c>
      <c r="L109" s="54">
        <f t="shared" si="27"/>
        <v>8205</v>
      </c>
      <c r="M109" s="54">
        <f t="shared" si="27"/>
        <v>10028</v>
      </c>
      <c r="N109" s="54">
        <f t="shared" si="27"/>
        <v>4800</v>
      </c>
      <c r="O109" s="54">
        <f t="shared" si="27"/>
        <v>3504</v>
      </c>
      <c r="P109" s="56">
        <f t="shared" si="26"/>
        <v>69302</v>
      </c>
    </row>
    <row r="110" spans="1:16" ht="21" customHeight="1" thickBot="1">
      <c r="A110" s="602"/>
      <c r="B110" s="603"/>
      <c r="C110" s="59" t="s">
        <v>66</v>
      </c>
      <c r="D110" s="60">
        <f>D108+D109</f>
        <v>48574</v>
      </c>
      <c r="E110" s="60">
        <f aca="true" t="shared" si="28" ref="E110:O110">E108+E109</f>
        <v>56287</v>
      </c>
      <c r="F110" s="60">
        <f t="shared" si="28"/>
        <v>58046</v>
      </c>
      <c r="G110" s="60">
        <f t="shared" si="28"/>
        <v>75840</v>
      </c>
      <c r="H110" s="60">
        <f t="shared" si="28"/>
        <v>81371</v>
      </c>
      <c r="I110" s="60">
        <f t="shared" si="28"/>
        <v>63457</v>
      </c>
      <c r="J110" s="60">
        <f t="shared" si="28"/>
        <v>83013</v>
      </c>
      <c r="K110" s="60">
        <f t="shared" si="28"/>
        <v>63674</v>
      </c>
      <c r="L110" s="60">
        <f t="shared" si="28"/>
        <v>73592</v>
      </c>
      <c r="M110" s="60">
        <f t="shared" si="28"/>
        <v>79146</v>
      </c>
      <c r="N110" s="60">
        <f t="shared" si="28"/>
        <v>61433</v>
      </c>
      <c r="O110" s="60">
        <f t="shared" si="28"/>
        <v>61703</v>
      </c>
      <c r="P110" s="88">
        <f t="shared" si="26"/>
        <v>806136</v>
      </c>
    </row>
    <row r="111" spans="1:20" s="92" customFormat="1" ht="45" customHeight="1">
      <c r="A111" s="89"/>
      <c r="B111" s="89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101"/>
      <c r="R111" s="101"/>
      <c r="S111" s="101"/>
      <c r="T111" s="101"/>
    </row>
    <row r="112" spans="1:20" s="9" customFormat="1" ht="21" customHeight="1" thickBot="1">
      <c r="A112" s="584" t="s">
        <v>173</v>
      </c>
      <c r="B112" s="584"/>
      <c r="C112" s="584"/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1"/>
      <c r="R112" s="1"/>
      <c r="S112" s="1"/>
      <c r="T112" s="1"/>
    </row>
    <row r="113" spans="1:16" ht="21" customHeight="1" thickBot="1">
      <c r="A113" s="31"/>
      <c r="B113" s="31"/>
      <c r="C113" s="71">
        <v>2013</v>
      </c>
      <c r="D113" s="77" t="s">
        <v>94</v>
      </c>
      <c r="E113" s="77" t="s">
        <v>95</v>
      </c>
      <c r="F113" s="78" t="s">
        <v>96</v>
      </c>
      <c r="G113" s="78" t="s">
        <v>97</v>
      </c>
      <c r="H113" s="78" t="s">
        <v>98</v>
      </c>
      <c r="I113" s="78" t="s">
        <v>3</v>
      </c>
      <c r="J113" s="78" t="s">
        <v>99</v>
      </c>
      <c r="K113" s="78" t="s">
        <v>100</v>
      </c>
      <c r="L113" s="78" t="s">
        <v>101</v>
      </c>
      <c r="M113" s="78" t="s">
        <v>102</v>
      </c>
      <c r="N113" s="78" t="s">
        <v>103</v>
      </c>
      <c r="O113" s="83" t="s">
        <v>104</v>
      </c>
      <c r="P113" s="79" t="s">
        <v>66</v>
      </c>
    </row>
    <row r="114" spans="1:16" ht="21" customHeight="1">
      <c r="A114" s="598" t="s">
        <v>138</v>
      </c>
      <c r="B114" s="610"/>
      <c r="C114" s="72" t="s">
        <v>105</v>
      </c>
      <c r="D114" s="73">
        <v>47298</v>
      </c>
      <c r="E114" s="73">
        <v>36921</v>
      </c>
      <c r="F114" s="73">
        <v>17259</v>
      </c>
      <c r="G114" s="73">
        <v>37900</v>
      </c>
      <c r="H114" s="73">
        <v>40657</v>
      </c>
      <c r="I114" s="73">
        <v>38468</v>
      </c>
      <c r="J114" s="73">
        <v>32814</v>
      </c>
      <c r="K114" s="73">
        <v>43408</v>
      </c>
      <c r="L114" s="73">
        <v>47580</v>
      </c>
      <c r="M114" s="73">
        <v>47225</v>
      </c>
      <c r="N114" s="73">
        <v>32323</v>
      </c>
      <c r="O114" s="93">
        <v>37907</v>
      </c>
      <c r="P114" s="185">
        <f>SUM(D114:O114)</f>
        <v>459760</v>
      </c>
    </row>
    <row r="115" spans="1:16" ht="21" customHeight="1">
      <c r="A115" s="600"/>
      <c r="B115" s="611"/>
      <c r="C115" s="74" t="s">
        <v>106</v>
      </c>
      <c r="D115" s="69">
        <v>2864</v>
      </c>
      <c r="E115" s="69">
        <v>3035</v>
      </c>
      <c r="F115" s="69">
        <v>2773</v>
      </c>
      <c r="G115" s="69">
        <v>7409</v>
      </c>
      <c r="H115" s="69">
        <v>4884</v>
      </c>
      <c r="I115" s="69">
        <v>3508</v>
      </c>
      <c r="J115" s="69">
        <v>4642</v>
      </c>
      <c r="K115" s="69">
        <v>7749</v>
      </c>
      <c r="L115" s="69">
        <v>8582</v>
      </c>
      <c r="M115" s="69">
        <v>6465</v>
      </c>
      <c r="N115" s="69">
        <v>3939</v>
      </c>
      <c r="O115" s="94">
        <v>4443</v>
      </c>
      <c r="P115" s="21">
        <f aca="true" t="shared" si="29" ref="P115:P122">SUM(D115:O115)</f>
        <v>60293</v>
      </c>
    </row>
    <row r="116" spans="1:16" ht="21" customHeight="1" thickBot="1">
      <c r="A116" s="600"/>
      <c r="B116" s="611"/>
      <c r="C116" s="75" t="s">
        <v>66</v>
      </c>
      <c r="D116" s="76">
        <v>50162</v>
      </c>
      <c r="E116" s="76">
        <v>39956</v>
      </c>
      <c r="F116" s="76">
        <v>20032</v>
      </c>
      <c r="G116" s="76">
        <v>45309</v>
      </c>
      <c r="H116" s="76">
        <v>45541</v>
      </c>
      <c r="I116" s="76">
        <v>41976</v>
      </c>
      <c r="J116" s="76">
        <v>37456</v>
      </c>
      <c r="K116" s="76">
        <v>51157</v>
      </c>
      <c r="L116" s="76">
        <v>56162</v>
      </c>
      <c r="M116" s="76">
        <v>53690</v>
      </c>
      <c r="N116" s="76">
        <v>36262</v>
      </c>
      <c r="O116" s="95">
        <v>42350</v>
      </c>
      <c r="P116" s="37">
        <f t="shared" si="29"/>
        <v>520053</v>
      </c>
    </row>
    <row r="117" spans="1:16" ht="21" customHeight="1">
      <c r="A117" s="598" t="s">
        <v>139</v>
      </c>
      <c r="B117" s="610"/>
      <c r="C117" s="72" t="s">
        <v>105</v>
      </c>
      <c r="D117" s="73">
        <v>12901</v>
      </c>
      <c r="E117" s="73">
        <v>11026</v>
      </c>
      <c r="F117" s="73">
        <v>5602</v>
      </c>
      <c r="G117" s="73">
        <v>9733</v>
      </c>
      <c r="H117" s="73">
        <v>7353</v>
      </c>
      <c r="I117" s="73">
        <v>6829</v>
      </c>
      <c r="J117" s="73">
        <v>9427</v>
      </c>
      <c r="K117" s="73">
        <v>7015</v>
      </c>
      <c r="L117" s="73">
        <v>9087</v>
      </c>
      <c r="M117" s="73">
        <v>6271</v>
      </c>
      <c r="N117" s="73">
        <v>9663</v>
      </c>
      <c r="O117" s="93">
        <v>10543</v>
      </c>
      <c r="P117" s="185">
        <f t="shared" si="29"/>
        <v>105450</v>
      </c>
    </row>
    <row r="118" spans="1:16" ht="21" customHeight="1">
      <c r="A118" s="600"/>
      <c r="B118" s="611"/>
      <c r="C118" s="74" t="s">
        <v>106</v>
      </c>
      <c r="D118" s="69">
        <v>155</v>
      </c>
      <c r="E118" s="69">
        <v>140</v>
      </c>
      <c r="F118" s="69">
        <v>128</v>
      </c>
      <c r="G118" s="69">
        <v>133</v>
      </c>
      <c r="H118" s="69">
        <v>391</v>
      </c>
      <c r="I118" s="69">
        <v>146</v>
      </c>
      <c r="J118" s="69">
        <v>170</v>
      </c>
      <c r="K118" s="69">
        <v>204</v>
      </c>
      <c r="L118" s="69">
        <v>177</v>
      </c>
      <c r="M118" s="69">
        <v>163</v>
      </c>
      <c r="N118" s="69">
        <v>127</v>
      </c>
      <c r="O118" s="94">
        <v>120</v>
      </c>
      <c r="P118" s="21">
        <f t="shared" si="29"/>
        <v>2054</v>
      </c>
    </row>
    <row r="119" spans="1:16" ht="21" customHeight="1" thickBot="1">
      <c r="A119" s="602"/>
      <c r="B119" s="612"/>
      <c r="C119" s="75" t="s">
        <v>66</v>
      </c>
      <c r="D119" s="76">
        <v>13056</v>
      </c>
      <c r="E119" s="76">
        <v>11166</v>
      </c>
      <c r="F119" s="76">
        <v>5730</v>
      </c>
      <c r="G119" s="76">
        <v>9866</v>
      </c>
      <c r="H119" s="76">
        <v>7744</v>
      </c>
      <c r="I119" s="76">
        <v>6975</v>
      </c>
      <c r="J119" s="76">
        <v>9597</v>
      </c>
      <c r="K119" s="76">
        <v>7219</v>
      </c>
      <c r="L119" s="76">
        <v>9264</v>
      </c>
      <c r="M119" s="76">
        <v>6434</v>
      </c>
      <c r="N119" s="76">
        <v>9790</v>
      </c>
      <c r="O119" s="95">
        <v>10663</v>
      </c>
      <c r="P119" s="37">
        <f t="shared" si="29"/>
        <v>107504</v>
      </c>
    </row>
    <row r="120" spans="1:16" ht="21" customHeight="1">
      <c r="A120" s="600" t="s">
        <v>66</v>
      </c>
      <c r="B120" s="611"/>
      <c r="C120" s="72" t="s">
        <v>105</v>
      </c>
      <c r="D120" s="73">
        <v>60199</v>
      </c>
      <c r="E120" s="73">
        <v>47947</v>
      </c>
      <c r="F120" s="73">
        <v>22861</v>
      </c>
      <c r="G120" s="73">
        <v>47633</v>
      </c>
      <c r="H120" s="73">
        <v>48010</v>
      </c>
      <c r="I120" s="73">
        <v>45297</v>
      </c>
      <c r="J120" s="73">
        <v>42241</v>
      </c>
      <c r="K120" s="73">
        <v>50423</v>
      </c>
      <c r="L120" s="73">
        <v>56667</v>
      </c>
      <c r="M120" s="73">
        <v>53496</v>
      </c>
      <c r="N120" s="73">
        <v>41986</v>
      </c>
      <c r="O120" s="93">
        <v>48450</v>
      </c>
      <c r="P120" s="185">
        <f t="shared" si="29"/>
        <v>565210</v>
      </c>
    </row>
    <row r="121" spans="1:16" ht="21" customHeight="1" thickBot="1">
      <c r="A121" s="600"/>
      <c r="B121" s="611"/>
      <c r="C121" s="80" t="s">
        <v>106</v>
      </c>
      <c r="D121" s="70">
        <v>3019</v>
      </c>
      <c r="E121" s="70">
        <v>3175</v>
      </c>
      <c r="F121" s="70">
        <v>2901</v>
      </c>
      <c r="G121" s="70">
        <v>7542</v>
      </c>
      <c r="H121" s="70">
        <v>5275</v>
      </c>
      <c r="I121" s="70">
        <v>3654</v>
      </c>
      <c r="J121" s="70">
        <v>4812</v>
      </c>
      <c r="K121" s="70">
        <v>7953</v>
      </c>
      <c r="L121" s="70">
        <v>8759</v>
      </c>
      <c r="M121" s="70">
        <v>6628</v>
      </c>
      <c r="N121" s="70">
        <v>4066</v>
      </c>
      <c r="O121" s="96">
        <v>4563</v>
      </c>
      <c r="P121" s="56">
        <f t="shared" si="29"/>
        <v>62347</v>
      </c>
    </row>
    <row r="122" spans="1:20" s="101" customFormat="1" ht="21" customHeight="1" thickBot="1">
      <c r="A122" s="602"/>
      <c r="B122" s="612"/>
      <c r="C122" s="81" t="s">
        <v>66</v>
      </c>
      <c r="D122" s="82">
        <v>63218</v>
      </c>
      <c r="E122" s="82">
        <v>51122</v>
      </c>
      <c r="F122" s="82">
        <v>25762</v>
      </c>
      <c r="G122" s="82">
        <v>55175</v>
      </c>
      <c r="H122" s="82">
        <v>53285</v>
      </c>
      <c r="I122" s="82">
        <v>48951</v>
      </c>
      <c r="J122" s="82">
        <v>47053</v>
      </c>
      <c r="K122" s="82">
        <v>58376</v>
      </c>
      <c r="L122" s="82">
        <v>65426</v>
      </c>
      <c r="M122" s="82">
        <v>60124</v>
      </c>
      <c r="N122" s="82">
        <v>46052</v>
      </c>
      <c r="O122" s="97">
        <v>53013</v>
      </c>
      <c r="P122" s="88">
        <f t="shared" si="29"/>
        <v>627557</v>
      </c>
      <c r="Q122" s="1"/>
      <c r="R122" s="1"/>
      <c r="S122" s="1"/>
      <c r="T122" s="1"/>
    </row>
    <row r="123" spans="1:16" ht="45" customHeight="1">
      <c r="A123" s="98"/>
      <c r="B123" s="98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1:16" ht="21" customHeight="1" thickBot="1">
      <c r="A124" s="584" t="s">
        <v>174</v>
      </c>
      <c r="B124" s="584"/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</row>
    <row r="125" spans="3:16" ht="21" customHeight="1" thickBot="1">
      <c r="C125" s="10">
        <v>2012</v>
      </c>
      <c r="D125" s="11" t="s">
        <v>94</v>
      </c>
      <c r="E125" s="11" t="s">
        <v>95</v>
      </c>
      <c r="F125" s="11" t="s">
        <v>96</v>
      </c>
      <c r="G125" s="11" t="s">
        <v>97</v>
      </c>
      <c r="H125" s="11" t="s">
        <v>98</v>
      </c>
      <c r="I125" s="11" t="s">
        <v>3</v>
      </c>
      <c r="J125" s="11" t="s">
        <v>99</v>
      </c>
      <c r="K125" s="11" t="s">
        <v>100</v>
      </c>
      <c r="L125" s="11" t="s">
        <v>101</v>
      </c>
      <c r="M125" s="11" t="s">
        <v>102</v>
      </c>
      <c r="N125" s="11" t="s">
        <v>103</v>
      </c>
      <c r="O125" s="18" t="s">
        <v>104</v>
      </c>
      <c r="P125" s="20" t="s">
        <v>66</v>
      </c>
    </row>
    <row r="126" spans="1:16" ht="21" customHeight="1">
      <c r="A126" s="604" t="s">
        <v>138</v>
      </c>
      <c r="B126" s="613"/>
      <c r="C126" s="44" t="s">
        <v>105</v>
      </c>
      <c r="D126" s="22">
        <v>29358</v>
      </c>
      <c r="E126" s="22">
        <v>31193</v>
      </c>
      <c r="F126" s="22">
        <v>33175</v>
      </c>
      <c r="G126" s="22">
        <v>38921</v>
      </c>
      <c r="H126" s="22">
        <v>42988</v>
      </c>
      <c r="I126" s="22">
        <v>37617</v>
      </c>
      <c r="J126" s="22">
        <v>40742</v>
      </c>
      <c r="K126" s="22">
        <v>21682</v>
      </c>
      <c r="L126" s="22">
        <v>23427</v>
      </c>
      <c r="M126" s="22">
        <v>36420</v>
      </c>
      <c r="N126" s="22">
        <v>47221</v>
      </c>
      <c r="O126" s="45">
        <v>34179</v>
      </c>
      <c r="P126" s="185">
        <f>SUM(D126:O126)</f>
        <v>416923</v>
      </c>
    </row>
    <row r="127" spans="1:16" ht="21" customHeight="1">
      <c r="A127" s="606"/>
      <c r="B127" s="614"/>
      <c r="C127" s="46" t="s">
        <v>106</v>
      </c>
      <c r="D127" s="24">
        <v>1184</v>
      </c>
      <c r="E127" s="24">
        <v>711</v>
      </c>
      <c r="F127" s="24">
        <v>1325</v>
      </c>
      <c r="G127" s="24">
        <v>4193</v>
      </c>
      <c r="H127" s="24">
        <v>4876</v>
      </c>
      <c r="I127" s="24">
        <v>4114</v>
      </c>
      <c r="J127" s="24">
        <v>4031</v>
      </c>
      <c r="K127" s="24">
        <v>2945</v>
      </c>
      <c r="L127" s="24">
        <v>4213</v>
      </c>
      <c r="M127" s="24">
        <v>3054</v>
      </c>
      <c r="N127" s="24">
        <v>1187</v>
      </c>
      <c r="O127" s="47">
        <v>2170</v>
      </c>
      <c r="P127" s="21">
        <f aca="true" t="shared" si="30" ref="P127:P134">SUM(D127:O127)</f>
        <v>34003</v>
      </c>
    </row>
    <row r="128" spans="1:16" ht="21" customHeight="1" thickBot="1">
      <c r="A128" s="608"/>
      <c r="B128" s="615"/>
      <c r="C128" s="48" t="s">
        <v>66</v>
      </c>
      <c r="D128" s="26">
        <v>30542</v>
      </c>
      <c r="E128" s="26">
        <v>31904</v>
      </c>
      <c r="F128" s="26">
        <v>34500</v>
      </c>
      <c r="G128" s="26">
        <v>43114</v>
      </c>
      <c r="H128" s="26">
        <v>47864</v>
      </c>
      <c r="I128" s="26">
        <v>41731</v>
      </c>
      <c r="J128" s="26">
        <v>44773</v>
      </c>
      <c r="K128" s="26">
        <v>24627</v>
      </c>
      <c r="L128" s="26">
        <v>27640</v>
      </c>
      <c r="M128" s="26">
        <v>39474</v>
      </c>
      <c r="N128" s="26">
        <v>48408</v>
      </c>
      <c r="O128" s="49">
        <v>36349</v>
      </c>
      <c r="P128" s="37">
        <f t="shared" si="30"/>
        <v>450926</v>
      </c>
    </row>
    <row r="129" spans="1:16" ht="21" customHeight="1">
      <c r="A129" s="598" t="s">
        <v>139</v>
      </c>
      <c r="B129" s="599"/>
      <c r="C129" s="44" t="s">
        <v>105</v>
      </c>
      <c r="D129" s="28">
        <v>7374</v>
      </c>
      <c r="E129" s="28">
        <v>7771</v>
      </c>
      <c r="F129" s="28">
        <v>7106</v>
      </c>
      <c r="G129" s="28">
        <v>2755</v>
      </c>
      <c r="H129" s="28">
        <v>2823</v>
      </c>
      <c r="I129" s="28">
        <v>2630</v>
      </c>
      <c r="J129" s="28">
        <v>1884</v>
      </c>
      <c r="K129" s="28">
        <v>1557</v>
      </c>
      <c r="L129" s="28">
        <v>2483</v>
      </c>
      <c r="M129" s="28">
        <v>1745</v>
      </c>
      <c r="N129" s="28">
        <v>2312</v>
      </c>
      <c r="O129" s="50">
        <v>2130</v>
      </c>
      <c r="P129" s="185">
        <f t="shared" si="30"/>
        <v>42570</v>
      </c>
    </row>
    <row r="130" spans="1:16" ht="21" customHeight="1">
      <c r="A130" s="600"/>
      <c r="B130" s="601"/>
      <c r="C130" s="46" t="s">
        <v>106</v>
      </c>
      <c r="D130" s="29">
        <v>104</v>
      </c>
      <c r="E130" s="29">
        <v>52</v>
      </c>
      <c r="F130" s="29">
        <v>70</v>
      </c>
      <c r="G130" s="29">
        <v>215</v>
      </c>
      <c r="H130" s="29">
        <v>98</v>
      </c>
      <c r="I130" s="29">
        <v>101</v>
      </c>
      <c r="J130" s="29">
        <v>68</v>
      </c>
      <c r="K130" s="29">
        <v>89</v>
      </c>
      <c r="L130" s="29">
        <v>33</v>
      </c>
      <c r="M130" s="29">
        <v>82</v>
      </c>
      <c r="N130" s="29">
        <v>34</v>
      </c>
      <c r="O130" s="51">
        <v>48</v>
      </c>
      <c r="P130" s="21">
        <f t="shared" si="30"/>
        <v>994</v>
      </c>
    </row>
    <row r="131" spans="1:16" ht="21" customHeight="1" thickBot="1">
      <c r="A131" s="602"/>
      <c r="B131" s="603"/>
      <c r="C131" s="48" t="s">
        <v>66</v>
      </c>
      <c r="D131" s="30">
        <v>7478</v>
      </c>
      <c r="E131" s="30">
        <v>7823</v>
      </c>
      <c r="F131" s="30">
        <v>7176</v>
      </c>
      <c r="G131" s="30">
        <v>2970</v>
      </c>
      <c r="H131" s="30">
        <v>2921</v>
      </c>
      <c r="I131" s="30">
        <v>2731</v>
      </c>
      <c r="J131" s="30">
        <v>1952</v>
      </c>
      <c r="K131" s="30">
        <v>1646</v>
      </c>
      <c r="L131" s="30">
        <v>2516</v>
      </c>
      <c r="M131" s="30">
        <v>1827</v>
      </c>
      <c r="N131" s="30">
        <v>2346</v>
      </c>
      <c r="O131" s="52">
        <v>2178</v>
      </c>
      <c r="P131" s="37">
        <f t="shared" si="30"/>
        <v>43564</v>
      </c>
    </row>
    <row r="132" spans="1:16" ht="21" customHeight="1">
      <c r="A132" s="598" t="s">
        <v>66</v>
      </c>
      <c r="B132" s="599"/>
      <c r="C132" s="44" t="s">
        <v>105</v>
      </c>
      <c r="D132" s="12">
        <f aca="true" t="shared" si="31" ref="D132:O134">D126+D129</f>
        <v>36732</v>
      </c>
      <c r="E132" s="12">
        <f t="shared" si="31"/>
        <v>38964</v>
      </c>
      <c r="F132" s="12">
        <f t="shared" si="31"/>
        <v>40281</v>
      </c>
      <c r="G132" s="12">
        <f t="shared" si="31"/>
        <v>41676</v>
      </c>
      <c r="H132" s="12">
        <f t="shared" si="31"/>
        <v>45811</v>
      </c>
      <c r="I132" s="12">
        <f t="shared" si="31"/>
        <v>40247</v>
      </c>
      <c r="J132" s="12">
        <f t="shared" si="31"/>
        <v>42626</v>
      </c>
      <c r="K132" s="12">
        <f t="shared" si="31"/>
        <v>23239</v>
      </c>
      <c r="L132" s="12">
        <f t="shared" si="31"/>
        <v>25910</v>
      </c>
      <c r="M132" s="12">
        <f t="shared" si="31"/>
        <v>38165</v>
      </c>
      <c r="N132" s="12">
        <f t="shared" si="31"/>
        <v>49533</v>
      </c>
      <c r="O132" s="41">
        <f t="shared" si="31"/>
        <v>36309</v>
      </c>
      <c r="P132" s="185">
        <f t="shared" si="30"/>
        <v>459493</v>
      </c>
    </row>
    <row r="133" spans="1:16" ht="21" customHeight="1" thickBot="1">
      <c r="A133" s="600"/>
      <c r="B133" s="601"/>
      <c r="C133" s="57" t="s">
        <v>106</v>
      </c>
      <c r="D133" s="54">
        <f t="shared" si="31"/>
        <v>1288</v>
      </c>
      <c r="E133" s="54">
        <f t="shared" si="31"/>
        <v>763</v>
      </c>
      <c r="F133" s="54">
        <f t="shared" si="31"/>
        <v>1395</v>
      </c>
      <c r="G133" s="54">
        <f t="shared" si="31"/>
        <v>4408</v>
      </c>
      <c r="H133" s="54">
        <f t="shared" si="31"/>
        <v>4974</v>
      </c>
      <c r="I133" s="54">
        <f t="shared" si="31"/>
        <v>4215</v>
      </c>
      <c r="J133" s="54">
        <f t="shared" si="31"/>
        <v>4099</v>
      </c>
      <c r="K133" s="54">
        <f t="shared" si="31"/>
        <v>3034</v>
      </c>
      <c r="L133" s="54">
        <f t="shared" si="31"/>
        <v>4246</v>
      </c>
      <c r="M133" s="54">
        <f t="shared" si="31"/>
        <v>3136</v>
      </c>
      <c r="N133" s="54">
        <f t="shared" si="31"/>
        <v>1221</v>
      </c>
      <c r="O133" s="58">
        <f t="shared" si="31"/>
        <v>2218</v>
      </c>
      <c r="P133" s="56">
        <f t="shared" si="30"/>
        <v>34997</v>
      </c>
    </row>
    <row r="134" spans="1:16" ht="21" customHeight="1" thickBot="1">
      <c r="A134" s="602"/>
      <c r="B134" s="603"/>
      <c r="C134" s="61" t="s">
        <v>66</v>
      </c>
      <c r="D134" s="60">
        <f t="shared" si="31"/>
        <v>38020</v>
      </c>
      <c r="E134" s="60">
        <f t="shared" si="31"/>
        <v>39727</v>
      </c>
      <c r="F134" s="60">
        <f t="shared" si="31"/>
        <v>41676</v>
      </c>
      <c r="G134" s="60">
        <f t="shared" si="31"/>
        <v>46084</v>
      </c>
      <c r="H134" s="60">
        <f t="shared" si="31"/>
        <v>50785</v>
      </c>
      <c r="I134" s="60">
        <f t="shared" si="31"/>
        <v>44462</v>
      </c>
      <c r="J134" s="60">
        <f t="shared" si="31"/>
        <v>46725</v>
      </c>
      <c r="K134" s="60">
        <f t="shared" si="31"/>
        <v>26273</v>
      </c>
      <c r="L134" s="60">
        <f t="shared" si="31"/>
        <v>30156</v>
      </c>
      <c r="M134" s="60">
        <f t="shared" si="31"/>
        <v>41301</v>
      </c>
      <c r="N134" s="60">
        <f t="shared" si="31"/>
        <v>50754</v>
      </c>
      <c r="O134" s="62">
        <f t="shared" si="31"/>
        <v>38527</v>
      </c>
      <c r="P134" s="88">
        <f t="shared" si="30"/>
        <v>494490</v>
      </c>
    </row>
    <row r="135" spans="3:16" ht="45" customHeight="1">
      <c r="C135" s="616"/>
      <c r="D135" s="616"/>
      <c r="E135" s="616"/>
      <c r="F135" s="616"/>
      <c r="G135" s="616"/>
      <c r="H135" s="616"/>
      <c r="I135" s="616"/>
      <c r="J135" s="616"/>
      <c r="K135" s="616"/>
      <c r="L135" s="616"/>
      <c r="M135" s="616"/>
      <c r="N135" s="616"/>
      <c r="O135" s="616"/>
      <c r="P135" s="616"/>
    </row>
    <row r="136" spans="1:16" ht="21" customHeight="1" thickBot="1">
      <c r="A136" s="584" t="s">
        <v>175</v>
      </c>
      <c r="B136" s="584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</row>
    <row r="137" spans="3:16" ht="21" customHeight="1" thickBot="1">
      <c r="C137" s="10">
        <v>2011</v>
      </c>
      <c r="D137" s="11" t="s">
        <v>94</v>
      </c>
      <c r="E137" s="11" t="s">
        <v>95</v>
      </c>
      <c r="F137" s="11" t="s">
        <v>96</v>
      </c>
      <c r="G137" s="11" t="s">
        <v>97</v>
      </c>
      <c r="H137" s="11" t="s">
        <v>98</v>
      </c>
      <c r="I137" s="11" t="s">
        <v>3</v>
      </c>
      <c r="J137" s="11" t="s">
        <v>99</v>
      </c>
      <c r="K137" s="11" t="s">
        <v>100</v>
      </c>
      <c r="L137" s="11" t="s">
        <v>101</v>
      </c>
      <c r="M137" s="11" t="s">
        <v>102</v>
      </c>
      <c r="N137" s="11" t="s">
        <v>103</v>
      </c>
      <c r="O137" s="18" t="s">
        <v>104</v>
      </c>
      <c r="P137" s="20" t="s">
        <v>66</v>
      </c>
    </row>
    <row r="138" spans="1:16" ht="21" customHeight="1">
      <c r="A138" s="604" t="s">
        <v>138</v>
      </c>
      <c r="B138" s="613"/>
      <c r="C138" s="32" t="s">
        <v>105</v>
      </c>
      <c r="D138" s="22">
        <v>24321</v>
      </c>
      <c r="E138" s="22">
        <v>25617</v>
      </c>
      <c r="F138" s="22">
        <v>29175</v>
      </c>
      <c r="G138" s="22">
        <v>32518</v>
      </c>
      <c r="H138" s="22">
        <v>36561</v>
      </c>
      <c r="I138" s="22">
        <v>26767</v>
      </c>
      <c r="J138" s="22">
        <v>27091</v>
      </c>
      <c r="K138" s="22">
        <v>19169</v>
      </c>
      <c r="L138" s="22">
        <v>30932</v>
      </c>
      <c r="M138" s="22">
        <v>32257</v>
      </c>
      <c r="N138" s="22">
        <v>30562</v>
      </c>
      <c r="O138" s="23">
        <v>28077</v>
      </c>
      <c r="P138" s="185">
        <f>SUM(D138:O138)</f>
        <v>343047</v>
      </c>
    </row>
    <row r="139" spans="1:16" ht="21" customHeight="1">
      <c r="A139" s="606"/>
      <c r="B139" s="614"/>
      <c r="C139" s="33" t="s">
        <v>106</v>
      </c>
      <c r="D139" s="24">
        <v>855</v>
      </c>
      <c r="E139" s="24">
        <v>1188</v>
      </c>
      <c r="F139" s="24">
        <v>2219</v>
      </c>
      <c r="G139" s="24">
        <v>3418</v>
      </c>
      <c r="H139" s="24">
        <v>5736</v>
      </c>
      <c r="I139" s="24">
        <v>3806</v>
      </c>
      <c r="J139" s="24">
        <v>3275</v>
      </c>
      <c r="K139" s="24">
        <v>2793</v>
      </c>
      <c r="L139" s="24">
        <v>4947</v>
      </c>
      <c r="M139" s="24">
        <v>3950</v>
      </c>
      <c r="N139" s="24">
        <v>1268</v>
      </c>
      <c r="O139" s="25">
        <v>774</v>
      </c>
      <c r="P139" s="21">
        <f aca="true" t="shared" si="32" ref="P139:P146">SUM(D139:O139)</f>
        <v>34229</v>
      </c>
    </row>
    <row r="140" spans="1:16" ht="21" customHeight="1" thickBot="1">
      <c r="A140" s="608"/>
      <c r="B140" s="615"/>
      <c r="C140" s="34" t="s">
        <v>66</v>
      </c>
      <c r="D140" s="26">
        <v>25176</v>
      </c>
      <c r="E140" s="26">
        <v>26805</v>
      </c>
      <c r="F140" s="26">
        <v>31394</v>
      </c>
      <c r="G140" s="26">
        <v>35936</v>
      </c>
      <c r="H140" s="26">
        <v>42297</v>
      </c>
      <c r="I140" s="26">
        <v>30573</v>
      </c>
      <c r="J140" s="26">
        <v>30366</v>
      </c>
      <c r="K140" s="26">
        <v>21962</v>
      </c>
      <c r="L140" s="26">
        <v>35879</v>
      </c>
      <c r="M140" s="26">
        <v>36207</v>
      </c>
      <c r="N140" s="26">
        <v>31830</v>
      </c>
      <c r="O140" s="27">
        <v>28851</v>
      </c>
      <c r="P140" s="37">
        <f t="shared" si="32"/>
        <v>377276</v>
      </c>
    </row>
    <row r="141" spans="1:16" ht="21" customHeight="1">
      <c r="A141" s="598" t="s">
        <v>139</v>
      </c>
      <c r="B141" s="599"/>
      <c r="C141" s="32" t="s">
        <v>105</v>
      </c>
      <c r="D141" s="22">
        <v>6495</v>
      </c>
      <c r="E141" s="22">
        <v>7143</v>
      </c>
      <c r="F141" s="22">
        <v>6487</v>
      </c>
      <c r="G141" s="22">
        <v>5288</v>
      </c>
      <c r="H141" s="22">
        <v>5974</v>
      </c>
      <c r="I141" s="22">
        <v>5782</v>
      </c>
      <c r="J141" s="22">
        <v>5317</v>
      </c>
      <c r="K141" s="22">
        <v>4290</v>
      </c>
      <c r="L141" s="22">
        <v>8074</v>
      </c>
      <c r="M141" s="22">
        <v>6238</v>
      </c>
      <c r="N141" s="22">
        <v>7556</v>
      </c>
      <c r="O141" s="23">
        <v>8511</v>
      </c>
      <c r="P141" s="185">
        <f t="shared" si="32"/>
        <v>77155</v>
      </c>
    </row>
    <row r="142" spans="1:16" ht="21" customHeight="1">
      <c r="A142" s="600"/>
      <c r="B142" s="601"/>
      <c r="C142" s="33" t="s">
        <v>106</v>
      </c>
      <c r="D142" s="24">
        <v>62</v>
      </c>
      <c r="E142" s="24">
        <v>102</v>
      </c>
      <c r="F142" s="24">
        <v>102</v>
      </c>
      <c r="G142" s="24">
        <v>480</v>
      </c>
      <c r="H142" s="24">
        <v>640</v>
      </c>
      <c r="I142" s="24">
        <v>274</v>
      </c>
      <c r="J142" s="24">
        <v>180</v>
      </c>
      <c r="K142" s="24">
        <v>133</v>
      </c>
      <c r="L142" s="24">
        <v>107</v>
      </c>
      <c r="M142" s="24">
        <v>104</v>
      </c>
      <c r="N142" s="24">
        <v>118</v>
      </c>
      <c r="O142" s="25">
        <v>115</v>
      </c>
      <c r="P142" s="21">
        <f t="shared" si="32"/>
        <v>2417</v>
      </c>
    </row>
    <row r="143" spans="1:16" ht="21" customHeight="1" thickBot="1">
      <c r="A143" s="602"/>
      <c r="B143" s="603"/>
      <c r="C143" s="34" t="s">
        <v>66</v>
      </c>
      <c r="D143" s="26">
        <v>6557</v>
      </c>
      <c r="E143" s="26">
        <v>7245</v>
      </c>
      <c r="F143" s="26">
        <v>6589</v>
      </c>
      <c r="G143" s="26">
        <v>5768</v>
      </c>
      <c r="H143" s="26">
        <v>6614</v>
      </c>
      <c r="I143" s="26">
        <v>6056</v>
      </c>
      <c r="J143" s="26">
        <v>5497</v>
      </c>
      <c r="K143" s="26">
        <v>4423</v>
      </c>
      <c r="L143" s="26">
        <v>8181</v>
      </c>
      <c r="M143" s="26">
        <v>6342</v>
      </c>
      <c r="N143" s="26">
        <v>7674</v>
      </c>
      <c r="O143" s="27">
        <v>8626</v>
      </c>
      <c r="P143" s="37">
        <f t="shared" si="32"/>
        <v>79572</v>
      </c>
    </row>
    <row r="144" spans="1:16" ht="21" customHeight="1">
      <c r="A144" s="598" t="s">
        <v>66</v>
      </c>
      <c r="B144" s="599"/>
      <c r="C144" s="35" t="s">
        <v>105</v>
      </c>
      <c r="D144" s="17">
        <f>D138+D141</f>
        <v>30816</v>
      </c>
      <c r="E144" s="17">
        <f aca="true" t="shared" si="33" ref="E144:O146">E138+E141</f>
        <v>32760</v>
      </c>
      <c r="F144" s="17">
        <f t="shared" si="33"/>
        <v>35662</v>
      </c>
      <c r="G144" s="17">
        <f t="shared" si="33"/>
        <v>37806</v>
      </c>
      <c r="H144" s="17">
        <f t="shared" si="33"/>
        <v>42535</v>
      </c>
      <c r="I144" s="17">
        <f t="shared" si="33"/>
        <v>32549</v>
      </c>
      <c r="J144" s="17">
        <f t="shared" si="33"/>
        <v>32408</v>
      </c>
      <c r="K144" s="17">
        <f t="shared" si="33"/>
        <v>23459</v>
      </c>
      <c r="L144" s="17">
        <f t="shared" si="33"/>
        <v>39006</v>
      </c>
      <c r="M144" s="17">
        <f t="shared" si="33"/>
        <v>38495</v>
      </c>
      <c r="N144" s="17">
        <f t="shared" si="33"/>
        <v>38118</v>
      </c>
      <c r="O144" s="36">
        <f t="shared" si="33"/>
        <v>36588</v>
      </c>
      <c r="P144" s="185">
        <f t="shared" si="32"/>
        <v>420202</v>
      </c>
    </row>
    <row r="145" spans="1:16" ht="21" customHeight="1" thickBot="1">
      <c r="A145" s="600"/>
      <c r="B145" s="601"/>
      <c r="C145" s="53" t="s">
        <v>106</v>
      </c>
      <c r="D145" s="54">
        <f>D139+D142</f>
        <v>917</v>
      </c>
      <c r="E145" s="54">
        <f t="shared" si="33"/>
        <v>1290</v>
      </c>
      <c r="F145" s="54">
        <f t="shared" si="33"/>
        <v>2321</v>
      </c>
      <c r="G145" s="54">
        <f t="shared" si="33"/>
        <v>3898</v>
      </c>
      <c r="H145" s="54">
        <f t="shared" si="33"/>
        <v>6376</v>
      </c>
      <c r="I145" s="54">
        <f t="shared" si="33"/>
        <v>4080</v>
      </c>
      <c r="J145" s="54">
        <f t="shared" si="33"/>
        <v>3455</v>
      </c>
      <c r="K145" s="54">
        <f t="shared" si="33"/>
        <v>2926</v>
      </c>
      <c r="L145" s="54">
        <f t="shared" si="33"/>
        <v>5054</v>
      </c>
      <c r="M145" s="54">
        <f t="shared" si="33"/>
        <v>4054</v>
      </c>
      <c r="N145" s="54">
        <f t="shared" si="33"/>
        <v>1386</v>
      </c>
      <c r="O145" s="55">
        <f t="shared" si="33"/>
        <v>889</v>
      </c>
      <c r="P145" s="56">
        <f t="shared" si="32"/>
        <v>36646</v>
      </c>
    </row>
    <row r="146" spans="1:16" ht="21" customHeight="1" thickBot="1">
      <c r="A146" s="602"/>
      <c r="B146" s="603"/>
      <c r="C146" s="59" t="s">
        <v>66</v>
      </c>
      <c r="D146" s="60">
        <f>D140+D143</f>
        <v>31733</v>
      </c>
      <c r="E146" s="60">
        <f t="shared" si="33"/>
        <v>34050</v>
      </c>
      <c r="F146" s="60">
        <f t="shared" si="33"/>
        <v>37983</v>
      </c>
      <c r="G146" s="60">
        <f t="shared" si="33"/>
        <v>41704</v>
      </c>
      <c r="H146" s="60">
        <f t="shared" si="33"/>
        <v>48911</v>
      </c>
      <c r="I146" s="60">
        <f t="shared" si="33"/>
        <v>36629</v>
      </c>
      <c r="J146" s="60">
        <f t="shared" si="33"/>
        <v>35863</v>
      </c>
      <c r="K146" s="60">
        <f t="shared" si="33"/>
        <v>26385</v>
      </c>
      <c r="L146" s="60">
        <f t="shared" si="33"/>
        <v>44060</v>
      </c>
      <c r="M146" s="60">
        <f t="shared" si="33"/>
        <v>42549</v>
      </c>
      <c r="N146" s="60">
        <f t="shared" si="33"/>
        <v>39504</v>
      </c>
      <c r="O146" s="63">
        <f t="shared" si="33"/>
        <v>37477</v>
      </c>
      <c r="P146" s="88">
        <f t="shared" si="32"/>
        <v>456848</v>
      </c>
    </row>
    <row r="147" spans="1:16" ht="56.25" customHeight="1">
      <c r="A147" s="31"/>
      <c r="B147" s="31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16" ht="21" customHeight="1" thickBot="1">
      <c r="A148" s="584" t="s">
        <v>176</v>
      </c>
      <c r="B148" s="584"/>
      <c r="C148" s="584"/>
      <c r="D148" s="584"/>
      <c r="E148" s="584"/>
      <c r="F148" s="584"/>
      <c r="G148" s="584"/>
      <c r="H148" s="584"/>
      <c r="I148" s="584"/>
      <c r="J148" s="584"/>
      <c r="K148" s="584"/>
      <c r="L148" s="584"/>
      <c r="M148" s="584"/>
      <c r="N148" s="584"/>
      <c r="O148" s="584"/>
      <c r="P148" s="584"/>
    </row>
    <row r="149" spans="3:16" ht="21" customHeight="1" thickBot="1">
      <c r="C149" s="10">
        <v>2010</v>
      </c>
      <c r="D149" s="11" t="s">
        <v>94</v>
      </c>
      <c r="E149" s="11" t="s">
        <v>95</v>
      </c>
      <c r="F149" s="11" t="s">
        <v>96</v>
      </c>
      <c r="G149" s="11" t="s">
        <v>97</v>
      </c>
      <c r="H149" s="11" t="s">
        <v>98</v>
      </c>
      <c r="I149" s="11" t="s">
        <v>3</v>
      </c>
      <c r="J149" s="11" t="s">
        <v>99</v>
      </c>
      <c r="K149" s="11" t="s">
        <v>100</v>
      </c>
      <c r="L149" s="11" t="s">
        <v>101</v>
      </c>
      <c r="M149" s="11" t="s">
        <v>102</v>
      </c>
      <c r="N149" s="11" t="s">
        <v>103</v>
      </c>
      <c r="O149" s="18" t="s">
        <v>104</v>
      </c>
      <c r="P149" s="20" t="s">
        <v>66</v>
      </c>
    </row>
    <row r="150" spans="1:16" ht="21" customHeight="1">
      <c r="A150" s="604" t="s">
        <v>138</v>
      </c>
      <c r="B150" s="613"/>
      <c r="C150" s="32" t="s">
        <v>105</v>
      </c>
      <c r="D150" s="22">
        <v>27280</v>
      </c>
      <c r="E150" s="22">
        <v>22903</v>
      </c>
      <c r="F150" s="22">
        <v>25161</v>
      </c>
      <c r="G150" s="22">
        <v>27173</v>
      </c>
      <c r="H150" s="22">
        <v>34134</v>
      </c>
      <c r="I150" s="22">
        <v>28362</v>
      </c>
      <c r="J150" s="22">
        <v>26144</v>
      </c>
      <c r="K150" s="22">
        <v>19480</v>
      </c>
      <c r="L150" s="22">
        <v>32139</v>
      </c>
      <c r="M150" s="22">
        <v>34946</v>
      </c>
      <c r="N150" s="22">
        <v>26691</v>
      </c>
      <c r="O150" s="23">
        <v>28485</v>
      </c>
      <c r="P150" s="185">
        <f>SUM(D150:O150)</f>
        <v>332898</v>
      </c>
    </row>
    <row r="151" spans="1:16" ht="21" customHeight="1">
      <c r="A151" s="606"/>
      <c r="B151" s="614"/>
      <c r="C151" s="33" t="s">
        <v>106</v>
      </c>
      <c r="D151" s="24">
        <v>1235</v>
      </c>
      <c r="E151" s="24">
        <v>724</v>
      </c>
      <c r="F151" s="24">
        <v>1684</v>
      </c>
      <c r="G151" s="24">
        <v>2115</v>
      </c>
      <c r="H151" s="24">
        <v>5086</v>
      </c>
      <c r="I151" s="24">
        <v>2607</v>
      </c>
      <c r="J151" s="24">
        <v>2911</v>
      </c>
      <c r="K151" s="24">
        <v>3248</v>
      </c>
      <c r="L151" s="24">
        <v>3905</v>
      </c>
      <c r="M151" s="24">
        <v>3858</v>
      </c>
      <c r="N151" s="24">
        <v>1782</v>
      </c>
      <c r="O151" s="25">
        <v>847</v>
      </c>
      <c r="P151" s="21">
        <f aca="true" t="shared" si="34" ref="P151:P158">SUM(D151:O151)</f>
        <v>30002</v>
      </c>
    </row>
    <row r="152" spans="1:16" ht="21" customHeight="1" thickBot="1">
      <c r="A152" s="608"/>
      <c r="B152" s="615"/>
      <c r="C152" s="34" t="s">
        <v>66</v>
      </c>
      <c r="D152" s="26">
        <v>28515</v>
      </c>
      <c r="E152" s="26">
        <v>23627</v>
      </c>
      <c r="F152" s="26">
        <v>26845</v>
      </c>
      <c r="G152" s="26">
        <v>29288</v>
      </c>
      <c r="H152" s="26">
        <v>39220</v>
      </c>
      <c r="I152" s="26">
        <v>30969</v>
      </c>
      <c r="J152" s="26">
        <v>29055</v>
      </c>
      <c r="K152" s="26">
        <v>22728</v>
      </c>
      <c r="L152" s="26">
        <v>36044</v>
      </c>
      <c r="M152" s="26">
        <v>38804</v>
      </c>
      <c r="N152" s="26">
        <v>28473</v>
      </c>
      <c r="O152" s="27">
        <v>29332</v>
      </c>
      <c r="P152" s="37">
        <f t="shared" si="34"/>
        <v>362900</v>
      </c>
    </row>
    <row r="153" spans="1:16" ht="21" customHeight="1">
      <c r="A153" s="598" t="s">
        <v>139</v>
      </c>
      <c r="B153" s="599"/>
      <c r="C153" s="32" t="s">
        <v>105</v>
      </c>
      <c r="D153" s="22">
        <v>5981</v>
      </c>
      <c r="E153" s="22">
        <v>3996</v>
      </c>
      <c r="F153" s="22">
        <v>5943</v>
      </c>
      <c r="G153" s="22">
        <v>4577</v>
      </c>
      <c r="H153" s="22">
        <v>5240</v>
      </c>
      <c r="I153" s="22">
        <v>5002</v>
      </c>
      <c r="J153" s="22">
        <v>5942</v>
      </c>
      <c r="K153" s="22">
        <v>4732</v>
      </c>
      <c r="L153" s="22">
        <v>5835</v>
      </c>
      <c r="M153" s="22">
        <v>5708</v>
      </c>
      <c r="N153" s="22">
        <v>4896</v>
      </c>
      <c r="O153" s="23">
        <v>6533</v>
      </c>
      <c r="P153" s="185">
        <f t="shared" si="34"/>
        <v>64385</v>
      </c>
    </row>
    <row r="154" spans="1:16" ht="21" customHeight="1">
      <c r="A154" s="600"/>
      <c r="B154" s="601"/>
      <c r="C154" s="33" t="s">
        <v>106</v>
      </c>
      <c r="D154" s="24">
        <v>17</v>
      </c>
      <c r="E154" s="24">
        <v>32</v>
      </c>
      <c r="F154" s="24">
        <v>170</v>
      </c>
      <c r="G154" s="24">
        <v>261</v>
      </c>
      <c r="H154" s="24">
        <v>396</v>
      </c>
      <c r="I154" s="24">
        <v>214</v>
      </c>
      <c r="J154" s="24">
        <v>173</v>
      </c>
      <c r="K154" s="24">
        <v>136</v>
      </c>
      <c r="L154" s="24">
        <v>91</v>
      </c>
      <c r="M154" s="24">
        <v>114</v>
      </c>
      <c r="N154" s="24">
        <v>43</v>
      </c>
      <c r="O154" s="25">
        <v>51</v>
      </c>
      <c r="P154" s="21">
        <f t="shared" si="34"/>
        <v>1698</v>
      </c>
    </row>
    <row r="155" spans="1:16" ht="21" customHeight="1" thickBot="1">
      <c r="A155" s="602"/>
      <c r="B155" s="603"/>
      <c r="C155" s="34" t="s">
        <v>66</v>
      </c>
      <c r="D155" s="26">
        <v>5998</v>
      </c>
      <c r="E155" s="26">
        <v>4028</v>
      </c>
      <c r="F155" s="26">
        <v>6113</v>
      </c>
      <c r="G155" s="26">
        <v>4838</v>
      </c>
      <c r="H155" s="26">
        <v>5636</v>
      </c>
      <c r="I155" s="26">
        <v>5216</v>
      </c>
      <c r="J155" s="26">
        <v>6115</v>
      </c>
      <c r="K155" s="26">
        <v>4868</v>
      </c>
      <c r="L155" s="26">
        <v>5926</v>
      </c>
      <c r="M155" s="26">
        <v>5822</v>
      </c>
      <c r="N155" s="26">
        <v>4939</v>
      </c>
      <c r="O155" s="27">
        <v>6584</v>
      </c>
      <c r="P155" s="37">
        <f t="shared" si="34"/>
        <v>66083</v>
      </c>
    </row>
    <row r="156" spans="1:16" ht="21" customHeight="1">
      <c r="A156" s="598" t="s">
        <v>66</v>
      </c>
      <c r="B156" s="599"/>
      <c r="C156" s="32" t="s">
        <v>105</v>
      </c>
      <c r="D156" s="12">
        <f>D150+D153</f>
        <v>33261</v>
      </c>
      <c r="E156" s="12">
        <f aca="true" t="shared" si="35" ref="E156:O158">E150+E153</f>
        <v>26899</v>
      </c>
      <c r="F156" s="12">
        <f t="shared" si="35"/>
        <v>31104</v>
      </c>
      <c r="G156" s="12">
        <f t="shared" si="35"/>
        <v>31750</v>
      </c>
      <c r="H156" s="12">
        <f t="shared" si="35"/>
        <v>39374</v>
      </c>
      <c r="I156" s="12">
        <f t="shared" si="35"/>
        <v>33364</v>
      </c>
      <c r="J156" s="12">
        <f t="shared" si="35"/>
        <v>32086</v>
      </c>
      <c r="K156" s="12">
        <f t="shared" si="35"/>
        <v>24212</v>
      </c>
      <c r="L156" s="12">
        <f t="shared" si="35"/>
        <v>37974</v>
      </c>
      <c r="M156" s="12">
        <f t="shared" si="35"/>
        <v>40654</v>
      </c>
      <c r="N156" s="12">
        <f t="shared" si="35"/>
        <v>31587</v>
      </c>
      <c r="O156" s="19">
        <f t="shared" si="35"/>
        <v>35018</v>
      </c>
      <c r="P156" s="185">
        <f t="shared" si="34"/>
        <v>397283</v>
      </c>
    </row>
    <row r="157" spans="1:16" ht="21" customHeight="1" thickBot="1">
      <c r="A157" s="600"/>
      <c r="B157" s="601"/>
      <c r="C157" s="53" t="s">
        <v>106</v>
      </c>
      <c r="D157" s="54">
        <f>D151+D154</f>
        <v>1252</v>
      </c>
      <c r="E157" s="54">
        <f t="shared" si="35"/>
        <v>756</v>
      </c>
      <c r="F157" s="54">
        <f t="shared" si="35"/>
        <v>1854</v>
      </c>
      <c r="G157" s="54">
        <f t="shared" si="35"/>
        <v>2376</v>
      </c>
      <c r="H157" s="54">
        <f t="shared" si="35"/>
        <v>5482</v>
      </c>
      <c r="I157" s="54">
        <f t="shared" si="35"/>
        <v>2821</v>
      </c>
      <c r="J157" s="54">
        <f t="shared" si="35"/>
        <v>3084</v>
      </c>
      <c r="K157" s="54">
        <f t="shared" si="35"/>
        <v>3384</v>
      </c>
      <c r="L157" s="54">
        <f t="shared" si="35"/>
        <v>3996</v>
      </c>
      <c r="M157" s="54">
        <f t="shared" si="35"/>
        <v>3972</v>
      </c>
      <c r="N157" s="54">
        <f t="shared" si="35"/>
        <v>1825</v>
      </c>
      <c r="O157" s="55">
        <f t="shared" si="35"/>
        <v>898</v>
      </c>
      <c r="P157" s="56">
        <f t="shared" si="34"/>
        <v>31700</v>
      </c>
    </row>
    <row r="158" spans="1:16" ht="21" customHeight="1" thickBot="1">
      <c r="A158" s="602"/>
      <c r="B158" s="603"/>
      <c r="C158" s="59" t="s">
        <v>66</v>
      </c>
      <c r="D158" s="60">
        <f>D152+D155</f>
        <v>34513</v>
      </c>
      <c r="E158" s="60">
        <f t="shared" si="35"/>
        <v>27655</v>
      </c>
      <c r="F158" s="60">
        <f t="shared" si="35"/>
        <v>32958</v>
      </c>
      <c r="G158" s="60">
        <f t="shared" si="35"/>
        <v>34126</v>
      </c>
      <c r="H158" s="60">
        <f t="shared" si="35"/>
        <v>44856</v>
      </c>
      <c r="I158" s="60">
        <f t="shared" si="35"/>
        <v>36185</v>
      </c>
      <c r="J158" s="60">
        <f t="shared" si="35"/>
        <v>35170</v>
      </c>
      <c r="K158" s="60">
        <f t="shared" si="35"/>
        <v>27596</v>
      </c>
      <c r="L158" s="60">
        <f t="shared" si="35"/>
        <v>41970</v>
      </c>
      <c r="M158" s="60">
        <f t="shared" si="35"/>
        <v>44626</v>
      </c>
      <c r="N158" s="60">
        <f t="shared" si="35"/>
        <v>33412</v>
      </c>
      <c r="O158" s="63">
        <f t="shared" si="35"/>
        <v>35916</v>
      </c>
      <c r="P158" s="88">
        <f t="shared" si="34"/>
        <v>428983</v>
      </c>
    </row>
    <row r="159" ht="40.5" customHeight="1"/>
  </sheetData>
  <sheetProtection/>
  <mergeCells count="58">
    <mergeCell ref="A28:Q28"/>
    <mergeCell ref="C29:D29"/>
    <mergeCell ref="E29:P29"/>
    <mergeCell ref="A53:P53"/>
    <mergeCell ref="A31:B33"/>
    <mergeCell ref="A34:B36"/>
    <mergeCell ref="A37:B39"/>
    <mergeCell ref="A40:P40"/>
    <mergeCell ref="A46:B48"/>
    <mergeCell ref="A64:P64"/>
    <mergeCell ref="A52:P52"/>
    <mergeCell ref="A55:B57"/>
    <mergeCell ref="A41:P41"/>
    <mergeCell ref="A43:B45"/>
    <mergeCell ref="A112:P112"/>
    <mergeCell ref="A49:B51"/>
    <mergeCell ref="A58:B60"/>
    <mergeCell ref="A61:B63"/>
    <mergeCell ref="A90:B92"/>
    <mergeCell ref="A114:B116"/>
    <mergeCell ref="A67:B69"/>
    <mergeCell ref="A70:B72"/>
    <mergeCell ref="A73:B75"/>
    <mergeCell ref="A76:P76"/>
    <mergeCell ref="A78:B80"/>
    <mergeCell ref="A96:B98"/>
    <mergeCell ref="A81:B83"/>
    <mergeCell ref="A84:B86"/>
    <mergeCell ref="A88:P88"/>
    <mergeCell ref="A156:B158"/>
    <mergeCell ref="C135:P135"/>
    <mergeCell ref="A136:P136"/>
    <mergeCell ref="A138:B140"/>
    <mergeCell ref="A141:B143"/>
    <mergeCell ref="A144:B146"/>
    <mergeCell ref="A148:P148"/>
    <mergeCell ref="A150:B152"/>
    <mergeCell ref="A153:B155"/>
    <mergeCell ref="A120:B122"/>
    <mergeCell ref="A124:P124"/>
    <mergeCell ref="A126:B128"/>
    <mergeCell ref="A129:B131"/>
    <mergeCell ref="A132:B134"/>
    <mergeCell ref="A100:P100"/>
    <mergeCell ref="A102:B104"/>
    <mergeCell ref="A105:B107"/>
    <mergeCell ref="A108:B110"/>
    <mergeCell ref="A117:B119"/>
    <mergeCell ref="A93:B95"/>
    <mergeCell ref="A1:P1"/>
    <mergeCell ref="A3:B5"/>
    <mergeCell ref="A6:B8"/>
    <mergeCell ref="A9:B11"/>
    <mergeCell ref="A65:P65"/>
    <mergeCell ref="A14:P14"/>
    <mergeCell ref="A16:B18"/>
    <mergeCell ref="A19:B21"/>
    <mergeCell ref="A22:B24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">
      <selection activeCell="P22" sqref="P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34564</v>
      </c>
      <c r="C4" s="115">
        <v>903</v>
      </c>
      <c r="D4" s="116">
        <v>1185</v>
      </c>
      <c r="E4" s="117">
        <v>694</v>
      </c>
      <c r="F4" s="164">
        <v>1135</v>
      </c>
      <c r="G4" s="118">
        <v>65</v>
      </c>
      <c r="H4" s="174">
        <v>1449</v>
      </c>
      <c r="I4" s="117">
        <v>617</v>
      </c>
      <c r="J4" s="167">
        <v>4551</v>
      </c>
      <c r="K4" s="118">
        <v>285</v>
      </c>
      <c r="L4" s="177">
        <v>3858</v>
      </c>
      <c r="M4" s="119">
        <f>B4+C4+D4+E4+F4+G4+H4+I4+J4+K4+L4</f>
        <v>49306</v>
      </c>
    </row>
    <row r="5" spans="1:13" ht="15">
      <c r="A5" s="311" t="s">
        <v>220</v>
      </c>
      <c r="B5" s="157">
        <v>8</v>
      </c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8</v>
      </c>
    </row>
    <row r="6" spans="1:13" ht="15">
      <c r="A6" s="311" t="s">
        <v>221</v>
      </c>
      <c r="B6" s="158">
        <v>6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6</v>
      </c>
    </row>
    <row r="7" spans="1:13" ht="15">
      <c r="A7" s="311" t="s">
        <v>222</v>
      </c>
      <c r="B7" s="158">
        <v>160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31</v>
      </c>
      <c r="M7" s="119">
        <f>B7+C7+D7+E7+F7+G7+H7+I7+J7+K7+L7</f>
        <v>191</v>
      </c>
    </row>
    <row r="8" spans="1:13" ht="15">
      <c r="A8" s="311" t="s">
        <v>223</v>
      </c>
      <c r="B8" s="158">
        <v>93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93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1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</v>
      </c>
    </row>
    <row r="17" spans="1:13" ht="15">
      <c r="A17" s="311" t="s">
        <v>232</v>
      </c>
      <c r="B17" s="158">
        <v>5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5</v>
      </c>
    </row>
    <row r="18" spans="1:13" ht="15">
      <c r="A18" s="311" t="s">
        <v>233</v>
      </c>
      <c r="B18" s="158">
        <v>2</v>
      </c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2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15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15</v>
      </c>
    </row>
    <row r="22" spans="1:13" ht="15">
      <c r="A22" s="311" t="s">
        <v>237</v>
      </c>
      <c r="B22" s="158">
        <v>25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25</v>
      </c>
    </row>
    <row r="23" spans="1:13" ht="15">
      <c r="A23" s="311" t="s">
        <v>238</v>
      </c>
      <c r="B23" s="158">
        <v>22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22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4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>
        <v>2</v>
      </c>
      <c r="M25" s="119">
        <f t="shared" si="0"/>
        <v>6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>
        <v>1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1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4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4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21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21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6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6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28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28</v>
      </c>
    </row>
    <row r="49" spans="1:13" ht="15">
      <c r="A49" s="311" t="s">
        <v>264</v>
      </c>
      <c r="B49" s="158">
        <v>1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1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7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7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1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1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5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5</v>
      </c>
    </row>
    <row r="65" spans="1:13" ht="15">
      <c r="A65" s="311" t="s">
        <v>280</v>
      </c>
      <c r="B65" s="158">
        <v>51</v>
      </c>
      <c r="C65" s="121"/>
      <c r="D65" s="122"/>
      <c r="E65" s="123"/>
      <c r="F65" s="165"/>
      <c r="G65" s="119"/>
      <c r="H65" s="175"/>
      <c r="I65" s="123"/>
      <c r="J65" s="168">
        <v>1</v>
      </c>
      <c r="K65" s="119"/>
      <c r="L65" s="178"/>
      <c r="M65" s="119">
        <f t="shared" si="0"/>
        <v>52</v>
      </c>
    </row>
    <row r="66" spans="1:13" ht="15">
      <c r="A66" s="311" t="s">
        <v>281</v>
      </c>
      <c r="B66" s="158">
        <v>3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3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20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>
        <v>4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4</v>
      </c>
    </row>
    <row r="88" spans="1:13" ht="15">
      <c r="A88" s="311" t="s">
        <v>303</v>
      </c>
      <c r="B88" s="158">
        <v>5</v>
      </c>
      <c r="C88" s="121"/>
      <c r="D88" s="122">
        <v>1</v>
      </c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6</v>
      </c>
    </row>
    <row r="89" spans="1:13" ht="15">
      <c r="A89" s="311" t="s">
        <v>304</v>
      </c>
      <c r="B89" s="158">
        <v>15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>
        <v>2</v>
      </c>
      <c r="M89" s="119">
        <f t="shared" si="1"/>
        <v>17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>
        <v>3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3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226</v>
      </c>
      <c r="C111" s="121"/>
      <c r="D111" s="122"/>
      <c r="E111" s="123"/>
      <c r="F111" s="165"/>
      <c r="G111" s="119"/>
      <c r="H111" s="175"/>
      <c r="I111" s="123"/>
      <c r="J111" s="168">
        <v>4</v>
      </c>
      <c r="K111" s="119"/>
      <c r="L111" s="178"/>
      <c r="M111" s="119">
        <f t="shared" si="1"/>
        <v>230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16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16</v>
      </c>
    </row>
    <row r="118" spans="1:13" ht="15">
      <c r="A118" s="311" t="s">
        <v>333</v>
      </c>
      <c r="B118" s="158">
        <v>15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15</v>
      </c>
    </row>
    <row r="119" spans="1:13" ht="15">
      <c r="A119" s="311" t="s">
        <v>334</v>
      </c>
      <c r="B119" s="158">
        <v>29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30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370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44</v>
      </c>
      <c r="M123" s="119">
        <f t="shared" si="1"/>
        <v>414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18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18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83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83</v>
      </c>
    </row>
    <row r="131" spans="1:13" ht="15">
      <c r="A131" s="311" t="s">
        <v>346</v>
      </c>
      <c r="B131" s="158">
        <v>23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23</v>
      </c>
    </row>
    <row r="132" spans="1:13" ht="15">
      <c r="A132" s="311" t="s">
        <v>347</v>
      </c>
      <c r="B132" s="158">
        <v>29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29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35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35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8</v>
      </c>
      <c r="M135" s="119">
        <f t="shared" si="1"/>
        <v>14</v>
      </c>
    </row>
    <row r="136" spans="1:13" ht="15">
      <c r="A136" s="311" t="s">
        <v>351</v>
      </c>
      <c r="B136" s="158">
        <v>52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52</v>
      </c>
    </row>
    <row r="137" spans="1:13" ht="15">
      <c r="A137" s="311" t="s">
        <v>352</v>
      </c>
      <c r="B137" s="158">
        <v>34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34</v>
      </c>
    </row>
    <row r="138" spans="1:13" ht="15">
      <c r="A138" s="311" t="s">
        <v>353</v>
      </c>
      <c r="B138" s="158">
        <v>6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6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13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13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10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10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8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8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1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1</v>
      </c>
    </row>
    <row r="151" spans="1:13" ht="15">
      <c r="A151" s="311" t="s">
        <v>366</v>
      </c>
      <c r="B151" s="158">
        <v>1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1</v>
      </c>
    </row>
    <row r="152" spans="1:13" ht="15">
      <c r="A152" s="311" t="s">
        <v>367</v>
      </c>
      <c r="B152" s="158">
        <v>46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1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1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3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3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13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13</v>
      </c>
    </row>
    <row r="161" spans="1:13" ht="15">
      <c r="A161" s="311" t="s">
        <v>376</v>
      </c>
      <c r="B161" s="158">
        <v>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3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2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2</v>
      </c>
    </row>
    <row r="173" spans="1:13" ht="15">
      <c r="A173" s="311" t="s">
        <v>388</v>
      </c>
      <c r="B173" s="158">
        <v>1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>
        <v>2</v>
      </c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2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57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57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>
        <v>4</v>
      </c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4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>
        <v>3</v>
      </c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3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1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6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6</v>
      </c>
    </row>
    <row r="213" spans="1:13" ht="15">
      <c r="A213" s="311" t="s">
        <v>428</v>
      </c>
      <c r="B213" s="158">
        <v>29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29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2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9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9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>
        <v>6</v>
      </c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6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15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15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58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58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>
        <v>15</v>
      </c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15</v>
      </c>
    </row>
    <row r="239" spans="1:13" ht="15">
      <c r="A239" s="311" t="s">
        <v>454</v>
      </c>
      <c r="B239" s="158">
        <v>2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2</v>
      </c>
    </row>
    <row r="240" spans="1:13" ht="15">
      <c r="A240" s="311" t="s">
        <v>455</v>
      </c>
      <c r="B240" s="158">
        <v>6</v>
      </c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6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15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15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17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17</v>
      </c>
    </row>
    <row r="250" spans="1:13" ht="15">
      <c r="A250" s="311" t="s">
        <v>465</v>
      </c>
      <c r="B250" s="158">
        <v>1047</v>
      </c>
      <c r="C250" s="121"/>
      <c r="D250" s="122"/>
      <c r="E250" s="123"/>
      <c r="F250" s="165"/>
      <c r="G250" s="119"/>
      <c r="H250" s="175"/>
      <c r="I250" s="123"/>
      <c r="J250" s="168"/>
      <c r="K250" s="119"/>
      <c r="L250" s="178">
        <v>4</v>
      </c>
      <c r="M250" s="119">
        <f t="shared" si="3"/>
        <v>1051</v>
      </c>
    </row>
    <row r="251" spans="1:13" ht="15">
      <c r="A251" s="311" t="s">
        <v>466</v>
      </c>
      <c r="B251" s="158">
        <v>10</v>
      </c>
      <c r="C251" s="121"/>
      <c r="D251" s="122"/>
      <c r="E251" s="123"/>
      <c r="F251" s="165"/>
      <c r="G251" s="119"/>
      <c r="H251" s="175"/>
      <c r="I251" s="123"/>
      <c r="J251" s="168">
        <v>3</v>
      </c>
      <c r="K251" s="119"/>
      <c r="L251" s="178"/>
      <c r="M251" s="119">
        <f t="shared" si="3"/>
        <v>13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>
        <v>2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2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12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12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7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7</v>
      </c>
    </row>
    <row r="266" spans="1:13" ht="15">
      <c r="A266" s="311" t="s">
        <v>481</v>
      </c>
      <c r="B266" s="158">
        <v>2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2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>
        <v>14</v>
      </c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14</v>
      </c>
    </row>
    <row r="270" spans="1:13" ht="15">
      <c r="A270" s="311" t="s">
        <v>485</v>
      </c>
      <c r="B270" s="158">
        <v>15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15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30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4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34564</v>
      </c>
      <c r="C288" s="112">
        <f t="shared" si="5"/>
        <v>903</v>
      </c>
      <c r="D288" s="112">
        <f t="shared" si="5"/>
        <v>1185</v>
      </c>
      <c r="E288" s="169">
        <f t="shared" si="5"/>
        <v>694</v>
      </c>
      <c r="F288" s="171">
        <f t="shared" si="5"/>
        <v>1135</v>
      </c>
      <c r="G288" s="169">
        <f t="shared" si="5"/>
        <v>65</v>
      </c>
      <c r="H288" s="171">
        <f t="shared" si="5"/>
        <v>1449</v>
      </c>
      <c r="I288" s="169">
        <f t="shared" si="5"/>
        <v>617</v>
      </c>
      <c r="J288" s="171">
        <f t="shared" si="5"/>
        <v>4551</v>
      </c>
      <c r="K288" s="169">
        <f t="shared" si="5"/>
        <v>285</v>
      </c>
      <c r="L288" s="171">
        <f t="shared" si="5"/>
        <v>3858</v>
      </c>
      <c r="M288" s="131">
        <f t="shared" si="5"/>
        <v>49306</v>
      </c>
    </row>
    <row r="289" spans="1:13" ht="13.5" thickBot="1">
      <c r="A289" s="129" t="s">
        <v>93</v>
      </c>
      <c r="B289" s="159">
        <f aca="true" t="shared" si="6" ref="B289:M289">SUM(B5:B287)</f>
        <v>2959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8</v>
      </c>
      <c r="K289" s="161">
        <f t="shared" si="6"/>
        <v>0</v>
      </c>
      <c r="L289" s="159">
        <f t="shared" si="6"/>
        <v>92</v>
      </c>
      <c r="M289" s="132">
        <f t="shared" si="6"/>
        <v>3060</v>
      </c>
    </row>
    <row r="290" spans="1:13" ht="13.5" thickBot="1">
      <c r="A290" s="133" t="s">
        <v>66</v>
      </c>
      <c r="B290" s="160">
        <f aca="true" t="shared" si="7" ref="B290:M290">SUM(B288+B289)</f>
        <v>37523</v>
      </c>
      <c r="C290" s="111">
        <f t="shared" si="7"/>
        <v>903</v>
      </c>
      <c r="D290" s="111">
        <f t="shared" si="7"/>
        <v>1186</v>
      </c>
      <c r="E290" s="162">
        <f t="shared" si="7"/>
        <v>694</v>
      </c>
      <c r="F290" s="160">
        <f t="shared" si="7"/>
        <v>1135</v>
      </c>
      <c r="G290" s="162">
        <f t="shared" si="7"/>
        <v>65</v>
      </c>
      <c r="H290" s="160">
        <f t="shared" si="7"/>
        <v>1449</v>
      </c>
      <c r="I290" s="162">
        <f t="shared" si="7"/>
        <v>617</v>
      </c>
      <c r="J290" s="160">
        <f t="shared" si="7"/>
        <v>4559</v>
      </c>
      <c r="K290" s="162">
        <f t="shared" si="7"/>
        <v>285</v>
      </c>
      <c r="L290" s="160">
        <f t="shared" si="7"/>
        <v>3950</v>
      </c>
      <c r="M290" s="134">
        <f t="shared" si="7"/>
        <v>52366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34564</v>
      </c>
    </row>
    <row r="297" spans="1:2" ht="12.75">
      <c r="A297" s="321" t="s">
        <v>505</v>
      </c>
      <c r="B297" s="322">
        <f>B289</f>
        <v>2959</v>
      </c>
    </row>
    <row r="298" spans="1:2" ht="12.75">
      <c r="A298" s="320" t="s">
        <v>502</v>
      </c>
      <c r="B298" s="322">
        <f>C288+D288+E288+F288+G288+H288+I288+J288+K288+L288</f>
        <v>14742</v>
      </c>
    </row>
    <row r="299" spans="1:2" ht="12.75">
      <c r="A299" s="321" t="s">
        <v>503</v>
      </c>
      <c r="B299" s="322">
        <f>C289+D289+E289+F289+G289+H289+I289+J289+K289+L289</f>
        <v>101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95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35155</v>
      </c>
      <c r="C4" s="115">
        <v>1330</v>
      </c>
      <c r="D4" s="116">
        <v>1064</v>
      </c>
      <c r="E4" s="117">
        <v>1155</v>
      </c>
      <c r="F4" s="164">
        <v>1935</v>
      </c>
      <c r="G4" s="118">
        <v>210</v>
      </c>
      <c r="H4" s="174">
        <v>1374</v>
      </c>
      <c r="I4" s="117">
        <v>630</v>
      </c>
      <c r="J4" s="167">
        <v>7146</v>
      </c>
      <c r="K4" s="118">
        <v>549</v>
      </c>
      <c r="L4" s="177">
        <v>4873</v>
      </c>
      <c r="M4" s="119">
        <f>B4+C4+D4+E4+F4+G4+H4+I4+J4+K4+L4</f>
        <v>55421</v>
      </c>
    </row>
    <row r="5" spans="1:13" ht="15">
      <c r="A5" s="311" t="s">
        <v>220</v>
      </c>
      <c r="B5" s="157"/>
      <c r="C5" s="312"/>
      <c r="D5" s="313"/>
      <c r="E5" s="314"/>
      <c r="F5" s="315"/>
      <c r="G5" s="316">
        <v>6</v>
      </c>
      <c r="H5" s="317"/>
      <c r="I5" s="314"/>
      <c r="J5" s="318"/>
      <c r="K5" s="316"/>
      <c r="L5" s="319"/>
      <c r="M5" s="119">
        <f>B5+C5+D5+E5+F5+G5+H5+I5+J5+K5+L5</f>
        <v>6</v>
      </c>
    </row>
    <row r="6" spans="1:13" ht="15">
      <c r="A6" s="311" t="s">
        <v>221</v>
      </c>
      <c r="B6" s="158">
        <v>40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40</v>
      </c>
    </row>
    <row r="7" spans="1:13" ht="15">
      <c r="A7" s="311" t="s">
        <v>222</v>
      </c>
      <c r="B7" s="158">
        <v>187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133</v>
      </c>
      <c r="M7" s="119">
        <f>B7+C7+D7+E7+F7+G7+H7+I7+J7+K7+L7</f>
        <v>320</v>
      </c>
    </row>
    <row r="8" spans="1:13" ht="15">
      <c r="A8" s="311" t="s">
        <v>223</v>
      </c>
      <c r="B8" s="158">
        <v>90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1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1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>
        <v>2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2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</v>
      </c>
    </row>
    <row r="22" spans="1:13" ht="15">
      <c r="A22" s="311" t="s">
        <v>237</v>
      </c>
      <c r="B22" s="158">
        <v>10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10</v>
      </c>
    </row>
    <row r="23" spans="1:13" ht="15">
      <c r="A23" s="311" t="s">
        <v>238</v>
      </c>
      <c r="B23" s="158">
        <v>12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3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3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9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9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8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8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4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4</v>
      </c>
    </row>
    <row r="49" spans="1:13" ht="15">
      <c r="A49" s="311" t="s">
        <v>264</v>
      </c>
      <c r="B49" s="158">
        <v>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2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6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6</v>
      </c>
    </row>
    <row r="52" spans="1:13" ht="15">
      <c r="A52" s="311" t="s">
        <v>267</v>
      </c>
      <c r="B52" s="158">
        <v>6</v>
      </c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6</v>
      </c>
    </row>
    <row r="53" spans="1:13" ht="15">
      <c r="A53" s="311" t="s">
        <v>268</v>
      </c>
      <c r="B53" s="158">
        <v>2</v>
      </c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2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3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3</v>
      </c>
    </row>
    <row r="65" spans="1:13" ht="15">
      <c r="A65" s="311" t="s">
        <v>280</v>
      </c>
      <c r="B65" s="158">
        <v>61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61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26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26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5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5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>
        <v>1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1</v>
      </c>
    </row>
    <row r="89" spans="1:13" ht="15">
      <c r="A89" s="311" t="s">
        <v>304</v>
      </c>
      <c r="B89" s="158">
        <v>9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9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5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5</v>
      </c>
    </row>
    <row r="109" spans="1:13" ht="15">
      <c r="A109" s="311" t="s">
        <v>324</v>
      </c>
      <c r="B109" s="158">
        <v>1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1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5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>
        <v>15</v>
      </c>
      <c r="M111" s="119">
        <f t="shared" si="1"/>
        <v>20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1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1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>
        <v>60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60</v>
      </c>
    </row>
    <row r="119" spans="1:13" ht="15">
      <c r="A119" s="311" t="s">
        <v>334</v>
      </c>
      <c r="B119" s="158">
        <v>16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16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390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71</v>
      </c>
      <c r="M123" s="119">
        <f t="shared" si="1"/>
        <v>461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24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24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29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29</v>
      </c>
    </row>
    <row r="131" spans="1:13" ht="15">
      <c r="A131" s="311" t="s">
        <v>346</v>
      </c>
      <c r="B131" s="158">
        <v>14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14</v>
      </c>
    </row>
    <row r="132" spans="1:13" ht="15">
      <c r="A132" s="311" t="s">
        <v>347</v>
      </c>
      <c r="B132" s="158">
        <v>6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6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32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32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6</v>
      </c>
    </row>
    <row r="136" spans="1:13" ht="15">
      <c r="A136" s="311" t="s">
        <v>351</v>
      </c>
      <c r="B136" s="158">
        <v>36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36</v>
      </c>
    </row>
    <row r="137" spans="1:13" ht="15">
      <c r="A137" s="311" t="s">
        <v>352</v>
      </c>
      <c r="B137" s="158">
        <v>18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18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22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22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30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30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38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38</v>
      </c>
    </row>
    <row r="151" spans="1:13" ht="15">
      <c r="A151" s="311" t="s">
        <v>366</v>
      </c>
      <c r="B151" s="158">
        <v>26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26</v>
      </c>
    </row>
    <row r="152" spans="1:13" ht="15">
      <c r="A152" s="311" t="s">
        <v>367</v>
      </c>
      <c r="B152" s="158">
        <v>16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16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10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10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184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184</v>
      </c>
    </row>
    <row r="161" spans="1:13" ht="15">
      <c r="A161" s="311" t="s">
        <v>376</v>
      </c>
      <c r="B161" s="158">
        <v>7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7</v>
      </c>
    </row>
    <row r="162" spans="1:13" ht="15">
      <c r="A162" s="311" t="s">
        <v>377</v>
      </c>
      <c r="B162" s="158">
        <v>5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5</v>
      </c>
    </row>
    <row r="163" spans="1:13" ht="15">
      <c r="A163" s="311" t="s">
        <v>378</v>
      </c>
      <c r="B163" s="158">
        <v>2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2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>
        <v>2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2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9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9</v>
      </c>
    </row>
    <row r="173" spans="1:13" ht="15">
      <c r="A173" s="311" t="s">
        <v>388</v>
      </c>
      <c r="B173" s="158">
        <v>18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18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1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138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138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4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4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14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>
        <v>2</v>
      </c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2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4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4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7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5</v>
      </c>
      <c r="M212" s="119">
        <f t="shared" si="3"/>
        <v>12</v>
      </c>
    </row>
    <row r="213" spans="1:13" ht="15">
      <c r="A213" s="311" t="s">
        <v>428</v>
      </c>
      <c r="B213" s="158">
        <v>2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18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18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10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6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>
        <v>1</v>
      </c>
      <c r="M228" s="119">
        <f t="shared" si="3"/>
        <v>9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>
        <v>2</v>
      </c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2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47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47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10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7</v>
      </c>
    </row>
    <row r="250" spans="1:13" ht="15">
      <c r="A250" s="311" t="s">
        <v>465</v>
      </c>
      <c r="B250" s="158">
        <v>1152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1156</v>
      </c>
    </row>
    <row r="251" spans="1:13" ht="15">
      <c r="A251" s="311" t="s">
        <v>466</v>
      </c>
      <c r="B251" s="158">
        <v>12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12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17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17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5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5</v>
      </c>
    </row>
    <row r="266" spans="1:13" ht="15">
      <c r="A266" s="311" t="s">
        <v>481</v>
      </c>
      <c r="B266" s="158">
        <v>98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98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2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2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35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35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2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2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2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2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1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35155</v>
      </c>
      <c r="C288" s="112">
        <f t="shared" si="5"/>
        <v>1330</v>
      </c>
      <c r="D288" s="112">
        <f t="shared" si="5"/>
        <v>1064</v>
      </c>
      <c r="E288" s="169">
        <f t="shared" si="5"/>
        <v>1155</v>
      </c>
      <c r="F288" s="171">
        <f t="shared" si="5"/>
        <v>1935</v>
      </c>
      <c r="G288" s="169">
        <f t="shared" si="5"/>
        <v>210</v>
      </c>
      <c r="H288" s="171">
        <f t="shared" si="5"/>
        <v>1374</v>
      </c>
      <c r="I288" s="169">
        <f t="shared" si="5"/>
        <v>630</v>
      </c>
      <c r="J288" s="171">
        <f t="shared" si="5"/>
        <v>7146</v>
      </c>
      <c r="K288" s="169">
        <f t="shared" si="5"/>
        <v>549</v>
      </c>
      <c r="L288" s="171">
        <f t="shared" si="5"/>
        <v>4873</v>
      </c>
      <c r="M288" s="131">
        <f t="shared" si="5"/>
        <v>55421</v>
      </c>
    </row>
    <row r="289" spans="1:13" ht="13.5" thickBot="1">
      <c r="A289" s="129" t="s">
        <v>93</v>
      </c>
      <c r="B289" s="159">
        <f aca="true" t="shared" si="6" ref="B289:M289">SUM(B5:B287)</f>
        <v>3101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8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228</v>
      </c>
      <c r="M289" s="132">
        <f t="shared" si="6"/>
        <v>3338</v>
      </c>
    </row>
    <row r="290" spans="1:13" ht="13.5" thickBot="1">
      <c r="A290" s="133" t="s">
        <v>66</v>
      </c>
      <c r="B290" s="160">
        <f aca="true" t="shared" si="7" ref="B290:M290">SUM(B288+B289)</f>
        <v>38256</v>
      </c>
      <c r="C290" s="111">
        <f t="shared" si="7"/>
        <v>1330</v>
      </c>
      <c r="D290" s="111">
        <f t="shared" si="7"/>
        <v>1065</v>
      </c>
      <c r="E290" s="162">
        <f t="shared" si="7"/>
        <v>1155</v>
      </c>
      <c r="F290" s="160">
        <f t="shared" si="7"/>
        <v>1935</v>
      </c>
      <c r="G290" s="162">
        <f t="shared" si="7"/>
        <v>218</v>
      </c>
      <c r="H290" s="160">
        <f t="shared" si="7"/>
        <v>1374</v>
      </c>
      <c r="I290" s="162">
        <f t="shared" si="7"/>
        <v>630</v>
      </c>
      <c r="J290" s="160">
        <f t="shared" si="7"/>
        <v>7146</v>
      </c>
      <c r="K290" s="162">
        <f t="shared" si="7"/>
        <v>549</v>
      </c>
      <c r="L290" s="160">
        <f t="shared" si="7"/>
        <v>5101</v>
      </c>
      <c r="M290" s="134">
        <f t="shared" si="7"/>
        <v>58759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35155</v>
      </c>
    </row>
    <row r="297" spans="1:2" ht="12.75">
      <c r="A297" s="321" t="s">
        <v>505</v>
      </c>
      <c r="B297" s="322">
        <f>B289</f>
        <v>3101</v>
      </c>
    </row>
    <row r="298" spans="1:2" ht="12.75">
      <c r="A298" s="320" t="s">
        <v>502</v>
      </c>
      <c r="B298" s="322">
        <f>C288+D288+E288+F288+G288+H288+I288+J288+K288+L288</f>
        <v>20266</v>
      </c>
    </row>
    <row r="299" spans="1:2" ht="12.75">
      <c r="A299" s="321" t="s">
        <v>503</v>
      </c>
      <c r="B299" s="322">
        <f>C289+D289+E289+F289+G289+H289+I289+J289+K289+L289</f>
        <v>237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96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51049</v>
      </c>
      <c r="C4" s="115">
        <v>636</v>
      </c>
      <c r="D4" s="116">
        <v>1216</v>
      </c>
      <c r="E4" s="117">
        <v>1080</v>
      </c>
      <c r="F4" s="164">
        <v>2065</v>
      </c>
      <c r="G4" s="118">
        <v>165</v>
      </c>
      <c r="H4" s="174">
        <v>1461</v>
      </c>
      <c r="I4" s="117">
        <v>569</v>
      </c>
      <c r="J4" s="167">
        <v>8321</v>
      </c>
      <c r="K4" s="118">
        <v>392</v>
      </c>
      <c r="L4" s="177">
        <v>5789</v>
      </c>
      <c r="M4" s="119">
        <f>B4+C4+D4+E4+F4+G4+H4+I4+J4+K4+L4</f>
        <v>72743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>
        <v>4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</v>
      </c>
    </row>
    <row r="7" spans="1:13" ht="15">
      <c r="A7" s="311" t="s">
        <v>222</v>
      </c>
      <c r="B7" s="158">
        <v>294</v>
      </c>
      <c r="C7" s="121"/>
      <c r="D7" s="122"/>
      <c r="E7" s="123"/>
      <c r="F7" s="165"/>
      <c r="G7" s="119"/>
      <c r="H7" s="175"/>
      <c r="I7" s="123"/>
      <c r="J7" s="168">
        <v>2</v>
      </c>
      <c r="K7" s="119"/>
      <c r="L7" s="178">
        <v>167</v>
      </c>
      <c r="M7" s="119">
        <f>B7+C7+D7+E7+F7+G7+H7+I7+J7+K7+L7</f>
        <v>463</v>
      </c>
    </row>
    <row r="8" spans="1:13" ht="15">
      <c r="A8" s="311" t="s">
        <v>223</v>
      </c>
      <c r="B8" s="158">
        <v>153</v>
      </c>
      <c r="C8" s="121"/>
      <c r="D8" s="122"/>
      <c r="E8" s="123"/>
      <c r="F8" s="165"/>
      <c r="G8" s="119">
        <v>20</v>
      </c>
      <c r="H8" s="175"/>
      <c r="I8" s="123"/>
      <c r="J8" s="168">
        <v>3</v>
      </c>
      <c r="K8" s="119"/>
      <c r="L8" s="178"/>
      <c r="M8" s="119">
        <f aca="true" t="shared" si="0" ref="M8:M71">B8+C8+D8+E8+F8+G8+H8+I8+J8+K8+L8</f>
        <v>176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3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3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3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3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26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26</v>
      </c>
    </row>
    <row r="22" spans="1:13" ht="15">
      <c r="A22" s="311" t="s">
        <v>237</v>
      </c>
      <c r="B22" s="158">
        <v>18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>
        <v>2</v>
      </c>
      <c r="M22" s="119">
        <f t="shared" si="0"/>
        <v>20</v>
      </c>
    </row>
    <row r="23" spans="1:13" ht="15">
      <c r="A23" s="311" t="s">
        <v>238</v>
      </c>
      <c r="B23" s="158">
        <v>69</v>
      </c>
      <c r="C23" s="121"/>
      <c r="D23" s="122"/>
      <c r="E23" s="123"/>
      <c r="F23" s="165"/>
      <c r="G23" s="119">
        <v>10</v>
      </c>
      <c r="H23" s="175"/>
      <c r="I23" s="123"/>
      <c r="J23" s="168"/>
      <c r="K23" s="119"/>
      <c r="L23" s="178"/>
      <c r="M23" s="119">
        <f t="shared" si="0"/>
        <v>79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19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19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>
        <v>8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8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123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123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36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36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134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134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4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4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7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7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21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21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5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5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>
        <v>1</v>
      </c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1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6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>
        <v>9</v>
      </c>
      <c r="M64" s="119">
        <f t="shared" si="0"/>
        <v>15</v>
      </c>
    </row>
    <row r="65" spans="1:13" ht="15">
      <c r="A65" s="311" t="s">
        <v>280</v>
      </c>
      <c r="B65" s="158">
        <v>78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78</v>
      </c>
    </row>
    <row r="66" spans="1:13" ht="15">
      <c r="A66" s="311" t="s">
        <v>281</v>
      </c>
      <c r="B66" s="158">
        <v>12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12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>
        <v>3</v>
      </c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3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>
        <v>2</v>
      </c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2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21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21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>
        <v>4</v>
      </c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4</v>
      </c>
    </row>
    <row r="79" spans="1:13" ht="15">
      <c r="A79" s="311" t="s">
        <v>294</v>
      </c>
      <c r="B79" s="158">
        <v>4</v>
      </c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4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>
        <v>3</v>
      </c>
      <c r="K80" s="119"/>
      <c r="L80" s="178"/>
      <c r="M80" s="119">
        <f t="shared" si="1"/>
        <v>3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>
        <v>11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11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5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5</v>
      </c>
    </row>
    <row r="87" spans="1:13" ht="15">
      <c r="A87" s="311" t="s">
        <v>302</v>
      </c>
      <c r="B87" s="158">
        <v>8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8</v>
      </c>
    </row>
    <row r="88" spans="1:13" ht="15">
      <c r="A88" s="311" t="s">
        <v>303</v>
      </c>
      <c r="B88" s="158">
        <v>3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3</v>
      </c>
    </row>
    <row r="89" spans="1:13" ht="15">
      <c r="A89" s="311" t="s">
        <v>304</v>
      </c>
      <c r="B89" s="158">
        <v>41</v>
      </c>
      <c r="C89" s="121"/>
      <c r="D89" s="122"/>
      <c r="E89" s="123"/>
      <c r="F89" s="165"/>
      <c r="G89" s="119"/>
      <c r="H89" s="175"/>
      <c r="I89" s="123"/>
      <c r="J89" s="168">
        <v>1</v>
      </c>
      <c r="K89" s="119"/>
      <c r="L89" s="178"/>
      <c r="M89" s="119">
        <f t="shared" si="1"/>
        <v>42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>
        <v>4</v>
      </c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4</v>
      </c>
    </row>
    <row r="111" spans="1:13" ht="15">
      <c r="A111" s="311" t="s">
        <v>326</v>
      </c>
      <c r="B111" s="158">
        <v>21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21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3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3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4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4</v>
      </c>
    </row>
    <row r="118" spans="1:13" ht="15">
      <c r="A118" s="311" t="s">
        <v>333</v>
      </c>
      <c r="B118" s="158">
        <v>18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18</v>
      </c>
    </row>
    <row r="119" spans="1:13" ht="15">
      <c r="A119" s="311" t="s">
        <v>334</v>
      </c>
      <c r="B119" s="158">
        <v>62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62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>
        <v>2</v>
      </c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2</v>
      </c>
    </row>
    <row r="123" spans="1:13" ht="15">
      <c r="A123" s="311" t="s">
        <v>338</v>
      </c>
      <c r="B123" s="158">
        <v>653</v>
      </c>
      <c r="C123" s="121"/>
      <c r="D123" s="122">
        <v>1</v>
      </c>
      <c r="E123" s="123"/>
      <c r="F123" s="165"/>
      <c r="G123" s="119"/>
      <c r="H123" s="175"/>
      <c r="I123" s="123"/>
      <c r="J123" s="168"/>
      <c r="K123" s="119"/>
      <c r="L123" s="178">
        <v>49</v>
      </c>
      <c r="M123" s="119">
        <f t="shared" si="1"/>
        <v>703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80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80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363</v>
      </c>
      <c r="C130" s="121"/>
      <c r="D130" s="122"/>
      <c r="E130" s="123"/>
      <c r="F130" s="165"/>
      <c r="G130" s="119"/>
      <c r="H130" s="175"/>
      <c r="I130" s="123"/>
      <c r="J130" s="168">
        <v>16</v>
      </c>
      <c r="K130" s="119"/>
      <c r="L130" s="178">
        <v>3</v>
      </c>
      <c r="M130" s="119">
        <f t="shared" si="1"/>
        <v>382</v>
      </c>
    </row>
    <row r="131" spans="1:13" ht="15">
      <c r="A131" s="311" t="s">
        <v>346</v>
      </c>
      <c r="B131" s="158">
        <v>1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</v>
      </c>
    </row>
    <row r="132" spans="1:13" ht="15">
      <c r="A132" s="311" t="s">
        <v>347</v>
      </c>
      <c r="B132" s="158">
        <v>61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61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103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103</v>
      </c>
    </row>
    <row r="135" spans="1:13" ht="15">
      <c r="A135" s="311" t="s">
        <v>350</v>
      </c>
      <c r="B135" s="158">
        <v>44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4</v>
      </c>
      <c r="M135" s="119">
        <f t="shared" si="1"/>
        <v>48</v>
      </c>
    </row>
    <row r="136" spans="1:13" ht="15">
      <c r="A136" s="311" t="s">
        <v>351</v>
      </c>
      <c r="B136" s="158">
        <v>48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48</v>
      </c>
    </row>
    <row r="137" spans="1:13" ht="15">
      <c r="A137" s="311" t="s">
        <v>352</v>
      </c>
      <c r="B137" s="158">
        <v>28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28</v>
      </c>
    </row>
    <row r="138" spans="1:13" ht="15">
      <c r="A138" s="311" t="s">
        <v>353</v>
      </c>
      <c r="B138" s="158">
        <v>1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1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6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6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34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34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12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12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8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8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2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2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4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4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35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35</v>
      </c>
    </row>
    <row r="161" spans="1:13" ht="15">
      <c r="A161" s="311" t="s">
        <v>376</v>
      </c>
      <c r="B161" s="158">
        <v>23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23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>
        <v>10</v>
      </c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10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>
        <v>6</v>
      </c>
      <c r="M172" s="119">
        <f t="shared" si="2"/>
        <v>6</v>
      </c>
    </row>
    <row r="173" spans="1:13" ht="15">
      <c r="A173" s="311" t="s">
        <v>388</v>
      </c>
      <c r="B173" s="158">
        <v>17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17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6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6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159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159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5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5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30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30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>
        <v>1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1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>
        <v>2</v>
      </c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2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4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4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17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17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3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4</v>
      </c>
      <c r="M212" s="119">
        <f t="shared" si="3"/>
        <v>7</v>
      </c>
    </row>
    <row r="213" spans="1:13" ht="15">
      <c r="A213" s="311" t="s">
        <v>428</v>
      </c>
      <c r="B213" s="158">
        <v>18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18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16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16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6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6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35</v>
      </c>
      <c r="C228" s="121"/>
      <c r="D228" s="122"/>
      <c r="E228" s="123"/>
      <c r="F228" s="165"/>
      <c r="G228" s="119">
        <v>20</v>
      </c>
      <c r="H228" s="175"/>
      <c r="I228" s="123"/>
      <c r="J228" s="168"/>
      <c r="K228" s="119"/>
      <c r="L228" s="178"/>
      <c r="M228" s="119">
        <f t="shared" si="3"/>
        <v>55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>
        <v>2</v>
      </c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2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5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5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6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6</v>
      </c>
    </row>
    <row r="242" spans="1:13" ht="15">
      <c r="A242" s="311" t="s">
        <v>457</v>
      </c>
      <c r="B242" s="158">
        <v>17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17</v>
      </c>
    </row>
    <row r="243" spans="1:13" ht="15">
      <c r="A243" s="311" t="s">
        <v>458</v>
      </c>
      <c r="B243" s="158">
        <v>4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4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10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>
        <v>5</v>
      </c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5</v>
      </c>
    </row>
    <row r="248" spans="1:13" ht="15">
      <c r="A248" s="311" t="s">
        <v>463</v>
      </c>
      <c r="B248" s="158">
        <v>11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11</v>
      </c>
    </row>
    <row r="249" spans="1:13" ht="15">
      <c r="A249" s="311" t="s">
        <v>464</v>
      </c>
      <c r="B249" s="158">
        <v>1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</v>
      </c>
    </row>
    <row r="250" spans="1:13" ht="15">
      <c r="A250" s="311" t="s">
        <v>465</v>
      </c>
      <c r="B250" s="158">
        <v>1586</v>
      </c>
      <c r="C250" s="121"/>
      <c r="D250" s="122">
        <v>8</v>
      </c>
      <c r="E250" s="123"/>
      <c r="F250" s="165"/>
      <c r="G250" s="119"/>
      <c r="H250" s="175"/>
      <c r="I250" s="123"/>
      <c r="J250" s="168"/>
      <c r="K250" s="119"/>
      <c r="L250" s="178">
        <v>7</v>
      </c>
      <c r="M250" s="119">
        <f t="shared" si="3"/>
        <v>1601</v>
      </c>
    </row>
    <row r="251" spans="1:13" ht="15">
      <c r="A251" s="311" t="s">
        <v>466</v>
      </c>
      <c r="B251" s="158">
        <v>11</v>
      </c>
      <c r="C251" s="121"/>
      <c r="D251" s="122"/>
      <c r="E251" s="123"/>
      <c r="F251" s="165"/>
      <c r="G251" s="119"/>
      <c r="H251" s="175"/>
      <c r="I251" s="123"/>
      <c r="J251" s="168">
        <v>3</v>
      </c>
      <c r="K251" s="119"/>
      <c r="L251" s="178"/>
      <c r="M251" s="119">
        <f t="shared" si="3"/>
        <v>14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>
        <v>8</v>
      </c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8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>
        <v>1</v>
      </c>
      <c r="K257" s="119"/>
      <c r="L257" s="178"/>
      <c r="M257" s="119">
        <f t="shared" si="3"/>
        <v>1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11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11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>
        <v>1</v>
      </c>
      <c r="K264" s="119"/>
      <c r="L264" s="178"/>
      <c r="M264" s="119">
        <f aca="true" t="shared" si="4" ref="M264:M286">B264+C264+D264+E264+F264+G264+H264+I264+J264+K264+L264</f>
        <v>1</v>
      </c>
    </row>
    <row r="265" spans="1:13" ht="15">
      <c r="A265" s="311" t="s">
        <v>480</v>
      </c>
      <c r="B265" s="158">
        <v>1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1</v>
      </c>
    </row>
    <row r="266" spans="1:13" ht="15">
      <c r="A266" s="311" t="s">
        <v>481</v>
      </c>
      <c r="B266" s="158">
        <v>78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78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7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7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>
        <v>18</v>
      </c>
      <c r="C270" s="121"/>
      <c r="D270" s="122">
        <v>1</v>
      </c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19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7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7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>
        <v>2</v>
      </c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2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15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15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51049</v>
      </c>
      <c r="C288" s="112">
        <f t="shared" si="5"/>
        <v>636</v>
      </c>
      <c r="D288" s="112">
        <f t="shared" si="5"/>
        <v>1216</v>
      </c>
      <c r="E288" s="169">
        <f t="shared" si="5"/>
        <v>1080</v>
      </c>
      <c r="F288" s="171">
        <f t="shared" si="5"/>
        <v>2065</v>
      </c>
      <c r="G288" s="169">
        <f t="shared" si="5"/>
        <v>165</v>
      </c>
      <c r="H288" s="171">
        <f t="shared" si="5"/>
        <v>1461</v>
      </c>
      <c r="I288" s="169">
        <f t="shared" si="5"/>
        <v>569</v>
      </c>
      <c r="J288" s="171">
        <f t="shared" si="5"/>
        <v>8321</v>
      </c>
      <c r="K288" s="169">
        <f t="shared" si="5"/>
        <v>392</v>
      </c>
      <c r="L288" s="171">
        <f t="shared" si="5"/>
        <v>5789</v>
      </c>
      <c r="M288" s="131">
        <f t="shared" si="5"/>
        <v>72743</v>
      </c>
    </row>
    <row r="289" spans="1:13" ht="13.5" thickBot="1">
      <c r="A289" s="129" t="s">
        <v>93</v>
      </c>
      <c r="B289" s="159">
        <f aca="true" t="shared" si="6" ref="B289:M289">SUM(B5:B287)</f>
        <v>4881</v>
      </c>
      <c r="C289" s="110">
        <f t="shared" si="6"/>
        <v>0</v>
      </c>
      <c r="D289" s="110">
        <f t="shared" si="6"/>
        <v>10</v>
      </c>
      <c r="E289" s="161">
        <f t="shared" si="6"/>
        <v>0</v>
      </c>
      <c r="F289" s="159">
        <f t="shared" si="6"/>
        <v>0</v>
      </c>
      <c r="G289" s="161">
        <f t="shared" si="6"/>
        <v>50</v>
      </c>
      <c r="H289" s="159">
        <f t="shared" si="6"/>
        <v>0</v>
      </c>
      <c r="I289" s="161">
        <f t="shared" si="6"/>
        <v>0</v>
      </c>
      <c r="J289" s="159">
        <f t="shared" si="6"/>
        <v>30</v>
      </c>
      <c r="K289" s="161">
        <f t="shared" si="6"/>
        <v>0</v>
      </c>
      <c r="L289" s="159">
        <f t="shared" si="6"/>
        <v>251</v>
      </c>
      <c r="M289" s="132">
        <f t="shared" si="6"/>
        <v>5222</v>
      </c>
    </row>
    <row r="290" spans="1:13" ht="13.5" thickBot="1">
      <c r="A290" s="133" t="s">
        <v>66</v>
      </c>
      <c r="B290" s="160">
        <f aca="true" t="shared" si="7" ref="B290:M290">SUM(B288+B289)</f>
        <v>55930</v>
      </c>
      <c r="C290" s="111">
        <f t="shared" si="7"/>
        <v>636</v>
      </c>
      <c r="D290" s="111">
        <f t="shared" si="7"/>
        <v>1226</v>
      </c>
      <c r="E290" s="162">
        <f t="shared" si="7"/>
        <v>1080</v>
      </c>
      <c r="F290" s="160">
        <f t="shared" si="7"/>
        <v>2065</v>
      </c>
      <c r="G290" s="162">
        <f t="shared" si="7"/>
        <v>215</v>
      </c>
      <c r="H290" s="160">
        <f t="shared" si="7"/>
        <v>1461</v>
      </c>
      <c r="I290" s="162">
        <f t="shared" si="7"/>
        <v>569</v>
      </c>
      <c r="J290" s="160">
        <f t="shared" si="7"/>
        <v>8351</v>
      </c>
      <c r="K290" s="162">
        <f t="shared" si="7"/>
        <v>392</v>
      </c>
      <c r="L290" s="160">
        <f t="shared" si="7"/>
        <v>6040</v>
      </c>
      <c r="M290" s="134">
        <f t="shared" si="7"/>
        <v>77965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51049</v>
      </c>
    </row>
    <row r="297" spans="1:2" ht="12.75">
      <c r="A297" s="321" t="s">
        <v>505</v>
      </c>
      <c r="B297" s="322">
        <f>B289</f>
        <v>4881</v>
      </c>
    </row>
    <row r="298" spans="1:2" ht="12.75">
      <c r="A298" s="320" t="s">
        <v>502</v>
      </c>
      <c r="B298" s="322">
        <f>C288+D288+E288+F288+G288+H288+I288+J288+K288+L288</f>
        <v>21694</v>
      </c>
    </row>
    <row r="299" spans="1:2" ht="12.75">
      <c r="A299" s="321" t="s">
        <v>503</v>
      </c>
      <c r="B299" s="322">
        <f>C289+D289+E289+F289+G289+H289+I289+J289+K289+L289</f>
        <v>341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7">
      <selection activeCell="I312" sqref="I31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97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6">
      <selection activeCell="I324" sqref="I324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98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8">
      <selection activeCell="J311" sqref="J311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2022-04-18T07:12:00Z</cp:lastPrinted>
  <dcterms:created xsi:type="dcterms:W3CDTF">1999-05-26T11:21:22Z</dcterms:created>
  <dcterms:modified xsi:type="dcterms:W3CDTF">2022-04-20T13:33:14Z</dcterms:modified>
  <cp:category/>
  <cp:version/>
  <cp:contentType/>
  <cp:contentStatus/>
</cp:coreProperties>
</file>